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5" yWindow="1275" windowWidth="11310" windowHeight="7725" tabRatio="822" firstSheet="2" activeTab="4"/>
  </bookViews>
  <sheets>
    <sheet name="temp" sheetId="1" state="hidden" r:id="rId1"/>
    <sheet name="pr" sheetId="2" state="hidden" r:id="rId2"/>
    <sheet name="1013 1014 1015 1016 1017" sheetId="3" r:id="rId3"/>
    <sheet name="НОВИЙ1513" sheetId="4" r:id="rId4"/>
    <sheet name="НОВИЙ" sheetId="5" r:id="rId5"/>
  </sheets>
  <definedNames>
    <definedName name="inma">'pr'!$E$14:$E$21</definedName>
    <definedName name="ki">'pr'!$E$28:$E$31</definedName>
    <definedName name="na">'pr'!$E$22:$E$27</definedName>
    <definedName name="oz">'pr'!$E$5:$E$13</definedName>
    <definedName name="Zapasi">'pr'!$E$34:$E$61</definedName>
    <definedName name="_xlnm.Print_Area" localSheetId="2">'1013 1014 1015 1016 1017'!$A$1:$P$242</definedName>
  </definedNames>
  <calcPr fullCalcOnLoad="1"/>
</workbook>
</file>

<file path=xl/sharedStrings.xml><?xml version="1.0" encoding="utf-8"?>
<sst xmlns="http://schemas.openxmlformats.org/spreadsheetml/2006/main" count="1838" uniqueCount="453">
  <si>
    <t>Ідентифікаційний код за ЄДРПОУ</t>
  </si>
  <si>
    <t>Номер</t>
  </si>
  <si>
    <t>Один. вимір.</t>
  </si>
  <si>
    <t>Фактична наявність</t>
  </si>
  <si>
    <t>Інші відомості</t>
  </si>
  <si>
    <t>заводський</t>
  </si>
  <si>
    <t>паспорта</t>
  </si>
  <si>
    <t>кількість</t>
  </si>
  <si>
    <t>первісна (переоцінена)вартість</t>
  </si>
  <si>
    <t>первісна (переоцінена) вартість</t>
  </si>
  <si>
    <t xml:space="preserve">балансова варітсь </t>
  </si>
  <si>
    <t>строк корисного використання</t>
  </si>
  <si>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</si>
  <si>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</si>
  <si>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</si>
  <si>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інвентарний/номенклатурний</t>
  </si>
  <si>
    <t>сума зносу (накопиченої амортизації)</t>
  </si>
  <si>
    <t>Відмітка про вибуття</t>
  </si>
  <si>
    <r>
      <t>За даними бухгалтерського обліку</t>
    </r>
    <r>
      <rPr>
        <sz val="8"/>
        <rFont val="Times New Roman"/>
        <family val="1"/>
      </rPr>
      <t>3</t>
    </r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</si>
  <si>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</si>
  <si>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</si>
  <si>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</si>
  <si>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</si>
  <si>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</si>
  <si>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</si>
  <si>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</si>
  <si>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</si>
  <si>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</si>
  <si>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Незавершені капітальні інвестиції в необоротні активи </t>
  </si>
  <si>
    <r>
      <t>Клас 2. Запаси</t>
    </r>
    <r>
      <rPr>
        <sz val="13.5"/>
        <rFont val="Times New Roman"/>
        <family val="1"/>
      </rPr>
      <t xml:space="preserve"> </t>
    </r>
  </si>
  <si>
    <t>Малоцінні та швидкозношувані предмети</t>
  </si>
  <si>
    <t>Державні матеріальні резерви та запаси</t>
  </si>
  <si>
    <t>Рахунки в казначействі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</si>
  <si>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</si>
  <si>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</si>
  <si>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</si>
  <si>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</si>
  <si>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</si>
  <si>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</si>
  <si>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</si>
  <si>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</si>
  <si>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</si>
  <si>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</si>
  <si>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</si>
  <si>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</si>
  <si>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</si>
  <si>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</si>
  <si>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</si>
  <si>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</si>
  <si>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</si>
  <si>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</si>
  <si>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</si>
  <si>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</si>
  <si>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</si>
  <si>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</si>
  <si>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</si>
  <si>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</si>
  <si>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</si>
  <si>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</si>
  <si>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</si>
  <si>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</si>
  <si>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</si>
  <si>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</si>
  <si>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</si>
  <si>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</si>
  <si>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</si>
  <si>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</si>
  <si>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</si>
  <si>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</si>
  <si>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</si>
  <si>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</si>
  <si>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</si>
  <si>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</si>
  <si>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</si>
  <si>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</si>
  <si>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</si>
  <si>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</si>
  <si>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</si>
  <si>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</si>
  <si>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</si>
  <si>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</si>
  <si>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</si>
  <si>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</si>
  <si>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</si>
  <si>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</si>
  <si>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</si>
  <si>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</si>
  <si>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</si>
  <si>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</si>
  <si>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</si>
  <si>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</si>
  <si>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</si>
  <si>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</si>
  <si>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</si>
  <si>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</si>
  <si>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</si>
  <si>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</si>
  <si>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</si>
  <si>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</si>
  <si>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</si>
  <si>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</si>
  <si>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</si>
  <si>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</si>
  <si>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</si>
  <si>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</si>
  <si>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</si>
  <si>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</si>
  <si>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</si>
  <si>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</si>
  <si>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</si>
  <si>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</si>
  <si>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</si>
  <si>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</si>
  <si>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</si>
  <si>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</si>
  <si>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</si>
  <si>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</si>
  <si>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</si>
  <si>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</si>
  <si>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</si>
  <si>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</si>
  <si>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</si>
  <si>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</si>
  <si>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</si>
  <si>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</si>
  <si>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</si>
  <si>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</si>
  <si>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</si>
  <si>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</si>
  <si>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</si>
  <si>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</si>
  <si>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</si>
  <si>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</si>
  <si>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</si>
  <si>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</si>
  <si>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</si>
  <si>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</si>
  <si>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</si>
  <si>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</si>
  <si>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</si>
  <si>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</si>
  <si>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</si>
  <si>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</si>
  <si>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</si>
  <si>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</si>
  <si>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</si>
  <si>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</si>
  <si>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</si>
  <si>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</si>
  <si>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</si>
  <si>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</si>
  <si>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</si>
  <si>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</si>
  <si>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</si>
  <si>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</si>
  <si>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</si>
  <si>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</si>
  <si>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</si>
  <si>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</si>
  <si>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</si>
  <si>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</si>
  <si>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</si>
  <si>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Земельні ділянки</t>
  </si>
  <si>
    <t>Капітальні витрати на поліпшення земель</t>
  </si>
  <si>
    <t>Машини та обладнання</t>
  </si>
  <si>
    <t>Транспортні засоби</t>
  </si>
  <si>
    <t>Інші основні засоби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</si>
  <si>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</si>
  <si>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</si>
  <si>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</si>
  <si>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Природні ресурси</t>
  </si>
  <si>
    <t>Інвентарна тара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</si>
  <si>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</si>
  <si>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</si>
  <si>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</si>
  <si>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</si>
  <si>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</si>
  <si>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Будівельні матеріали</t>
  </si>
  <si>
    <t>Інші виробничі запаси</t>
  </si>
  <si>
    <t>Продукти харчування</t>
  </si>
  <si>
    <t>Тара</t>
  </si>
  <si>
    <t>Клас 3. Кошти, розрахунки та інші активи</t>
  </si>
  <si>
    <t>Реєстраційні рахунки</t>
  </si>
  <si>
    <t>Інвестиційна нерухомість</t>
  </si>
  <si>
    <t>Будівлі, споруди та передавальні пристрої</t>
  </si>
  <si>
    <t>Інструменти, прилади, інвентар</t>
  </si>
  <si>
    <t>Тварини та багаторічні насадження</t>
  </si>
  <si>
    <t>Музейні фонди</t>
  </si>
  <si>
    <t>Інші необоротні матеріальні активи</t>
  </si>
  <si>
    <t>Медикаменти та перев'язувальні матеріали</t>
  </si>
  <si>
    <t>Пально-мастильні матеріали</t>
  </si>
  <si>
    <t>Запасні частини</t>
  </si>
  <si>
    <t>Готова продукція</t>
  </si>
  <si>
    <t>Виключено</t>
  </si>
  <si>
    <t>Активи для розподілу, передачі, продажу</t>
  </si>
  <si>
    <t>Інші нефінансові активи</t>
  </si>
  <si>
    <t>Готівка у національній валюті</t>
  </si>
  <si>
    <t>Готівка в іноземній валюті</t>
  </si>
  <si>
    <t>Грошові документи у національній валюті</t>
  </si>
  <si>
    <t>Грошові документи в іноземній валюті</t>
  </si>
  <si>
    <t>Грошові кошти в дорозі у національній валюті</t>
  </si>
  <si>
    <t>Грошові кошти в дорозі в іноземній валюті</t>
  </si>
  <si>
    <t>Інші рахунки в Казначействі</t>
  </si>
  <si>
    <t>Рахунки для обліку депозитних сум</t>
  </si>
  <si>
    <t>Авторське та суміжні з ним права</t>
  </si>
  <si>
    <t>Права користування природними ресурсами</t>
  </si>
  <si>
    <t>Права на знаки для товарів і послуг</t>
  </si>
  <si>
    <t>Права користування майном</t>
  </si>
  <si>
    <t>Права на об'єкти промислової власності</t>
  </si>
  <si>
    <t>Капітальні інвестиції в довгострокові біологічні активи</t>
  </si>
  <si>
    <t>шт.</t>
  </si>
  <si>
    <t>Додаток</t>
  </si>
  <si>
    <t>до  рішення           сесії   VIIIскликання</t>
  </si>
  <si>
    <t>Люботинської міської ради</t>
  </si>
  <si>
    <t>від                                     №</t>
  </si>
  <si>
    <t>шафа платяна</t>
  </si>
  <si>
    <t>смітник</t>
  </si>
  <si>
    <t>кронштейн</t>
  </si>
  <si>
    <t>шаровари</t>
  </si>
  <si>
    <t>№
з/п</t>
  </si>
  <si>
    <t>Рахунок, субрахунок</t>
  </si>
  <si>
    <t>Матеріальні цінності</t>
  </si>
  <si>
    <t xml:space="preserve">Одиниця виміру </t>
  </si>
  <si>
    <r>
      <t>За даними бухгалтерського обліку</t>
    </r>
    <r>
      <rPr>
        <vertAlign val="superscript"/>
        <sz val="10"/>
        <rFont val="Times New Roman"/>
        <family val="1"/>
      </rPr>
      <t>2</t>
    </r>
  </si>
  <si>
    <t>Інші відомості або примітки</t>
  </si>
  <si>
    <t xml:space="preserve">найменування, вид, сорт, група </t>
  </si>
  <si>
    <t>номенклатурний номер (за наявності)</t>
  </si>
  <si>
    <t xml:space="preserve">кількість </t>
  </si>
  <si>
    <t>вартість</t>
  </si>
  <si>
    <t>сума</t>
  </si>
  <si>
    <t xml:space="preserve">вартість </t>
  </si>
  <si>
    <t>драбина</t>
  </si>
  <si>
    <t>граблі</t>
  </si>
  <si>
    <t>кг.</t>
  </si>
  <si>
    <t>Разом</t>
  </si>
  <si>
    <t xml:space="preserve">будівля </t>
  </si>
  <si>
    <t>шафа книжкова</t>
  </si>
  <si>
    <t>стіл канцелярський</t>
  </si>
  <si>
    <t>стул</t>
  </si>
  <si>
    <t>лічильник електричний</t>
  </si>
  <si>
    <t xml:space="preserve">шафа </t>
  </si>
  <si>
    <t>приставний елемент</t>
  </si>
  <si>
    <t>масл. обогрівач</t>
  </si>
  <si>
    <t>ножка УФО</t>
  </si>
  <si>
    <t>обігрівач УФО</t>
  </si>
  <si>
    <t>бібл.№52</t>
  </si>
  <si>
    <t>сарай</t>
  </si>
  <si>
    <t>туалет</t>
  </si>
  <si>
    <t>котел "Маяк"</t>
  </si>
  <si>
    <t>ящик каталожний</t>
  </si>
  <si>
    <t>рукомийник</t>
  </si>
  <si>
    <t>вивіска</t>
  </si>
  <si>
    <t>бібл.№16</t>
  </si>
  <si>
    <t>Будівля</t>
  </si>
  <si>
    <t>2019 (реконструкція)</t>
  </si>
  <si>
    <t>шт</t>
  </si>
  <si>
    <t>Огорожа</t>
  </si>
  <si>
    <t>Піаніно</t>
  </si>
  <si>
    <t>Музичний центр "соні"</t>
  </si>
  <si>
    <t>Шафа</t>
  </si>
  <si>
    <t>Ноутбук "Acer"</t>
  </si>
  <si>
    <t>Музичний центр "Innosoumd"VX 88</t>
  </si>
  <si>
    <t>фотоаппарат "CANON"</t>
  </si>
  <si>
    <t>Акустична система BIR PPO 115-A</t>
  </si>
  <si>
    <t>101400007-8</t>
  </si>
  <si>
    <t>пульт BIR MS 8002</t>
  </si>
  <si>
    <t>ПК+монітор+пристрої введення</t>
  </si>
  <si>
    <t>МФУ лазерное А4 Samsung SL-V2070FW</t>
  </si>
  <si>
    <t>несучі балки під стелю</t>
  </si>
  <si>
    <t>101400012-16</t>
  </si>
  <si>
    <t>Дорога для антрактно-розсувної завіси (АРЗ)-жорстка металоконструкція з рухомими по ній каретнами на підшипниках,з електромеханічним проводом і автоматичним управлінням(пульт)</t>
  </si>
  <si>
    <t>дорога для розсувного задника з ручним приводом - жорстка металоконструкція з рухомими по ній каретками на підшибниках</t>
  </si>
  <si>
    <t xml:space="preserve">                                                                                                                                                                           </t>
  </si>
  <si>
    <t>штанкети</t>
  </si>
  <si>
    <t>101400019-21</t>
  </si>
  <si>
    <t>софітні ферми</t>
  </si>
  <si>
    <t>101400022-23</t>
  </si>
  <si>
    <t>світловий прилад 7 кольорів</t>
  </si>
  <si>
    <t>101400024-27</t>
  </si>
  <si>
    <t>pilot-2000 free color dmx пульт</t>
  </si>
  <si>
    <t>signature-16 soundcraft мішерний пульт</t>
  </si>
  <si>
    <t>ручна радіосистема</t>
  </si>
  <si>
    <t>акустична система</t>
  </si>
  <si>
    <t>101400031-32</t>
  </si>
  <si>
    <t>акустична система із вбудов.медіаплеєром</t>
  </si>
  <si>
    <t>101400033-34</t>
  </si>
  <si>
    <t xml:space="preserve">екран моторизований </t>
  </si>
  <si>
    <t>проектор короткофокусний</t>
  </si>
  <si>
    <t>приймач для проектору ручний</t>
  </si>
  <si>
    <t>продовжувач</t>
  </si>
  <si>
    <t>DYNATONE DPR-1650 цифрове піаніно</t>
  </si>
  <si>
    <t>шафа купе 3000*600*2400мм</t>
  </si>
  <si>
    <t>антрактно-розсувна занавіса (АРЗ) з портьєрною тканини,драпірована в складку на підкладці, що складається з двох частин</t>
  </si>
  <si>
    <t>задник з шифону по типу "француз"</t>
  </si>
  <si>
    <t>комплект штор на вікна, що скалається:карниз металевий трилінійний, ламбрикен фігурний портьєра на підкладці, складається з двох частин, гардина, підхвати, гаки для підхватів, кільця для штор, гаки силіковані</t>
  </si>
  <si>
    <t>верстат балетний</t>
  </si>
  <si>
    <t>стенд підсвічування</t>
  </si>
  <si>
    <t>сходинки приставні з чотирьох секцій</t>
  </si>
  <si>
    <t>гардеробні системи 2700*600*1800</t>
  </si>
  <si>
    <t>101600008-9</t>
  </si>
  <si>
    <t>швабра для підлоги</t>
  </si>
  <si>
    <t>шт,</t>
  </si>
  <si>
    <t>насадка-ганчірка</t>
  </si>
  <si>
    <t>ловата</t>
  </si>
  <si>
    <t>метла</t>
  </si>
  <si>
    <t>тримач для туалетного папіру</t>
  </si>
  <si>
    <t>сапка</t>
  </si>
  <si>
    <t>відро</t>
  </si>
  <si>
    <t>відро корзина</t>
  </si>
  <si>
    <t>відро вертушка</t>
  </si>
  <si>
    <t>швабра дерев'яна</t>
  </si>
  <si>
    <t>швабра-полотер</t>
  </si>
  <si>
    <t>йорж для туалету</t>
  </si>
  <si>
    <t>прасувальна дошка</t>
  </si>
  <si>
    <t>праска</t>
  </si>
  <si>
    <t>віник з совком</t>
  </si>
  <si>
    <t xml:space="preserve">Клуб </t>
  </si>
  <si>
    <t>Клуб</t>
  </si>
  <si>
    <t>коврове покриття</t>
  </si>
  <si>
    <t>витрина</t>
  </si>
  <si>
    <t>стіл письмовий</t>
  </si>
  <si>
    <t>сарафан матрьошка</t>
  </si>
  <si>
    <t>юбка</t>
  </si>
  <si>
    <t>сукня горошок</t>
  </si>
  <si>
    <t xml:space="preserve">сукня сніжинка </t>
  </si>
  <si>
    <t>сукня Зима</t>
  </si>
  <si>
    <t>обогрівач</t>
  </si>
  <si>
    <t xml:space="preserve">рубашка українська </t>
  </si>
  <si>
    <t>кастюм матроса</t>
  </si>
  <si>
    <t>аккордеон</t>
  </si>
  <si>
    <t>баян</t>
  </si>
  <si>
    <t>юбка украинска взр.</t>
  </si>
  <si>
    <t>юбка украинська мал.</t>
  </si>
  <si>
    <t>блуза</t>
  </si>
  <si>
    <t>пояс украинський</t>
  </si>
  <si>
    <t>папаха</t>
  </si>
  <si>
    <t>фрак</t>
  </si>
  <si>
    <t xml:space="preserve">радіосистема </t>
  </si>
  <si>
    <t>кабель микрофонний</t>
  </si>
  <si>
    <t>11130146-147</t>
  </si>
  <si>
    <t>стійки мікрофонні</t>
  </si>
  <si>
    <t>11130148-149</t>
  </si>
  <si>
    <t>мікрофони</t>
  </si>
  <si>
    <t>11130150-151</t>
  </si>
  <si>
    <t>крісла для актової зали</t>
  </si>
  <si>
    <t>11130152-181</t>
  </si>
  <si>
    <t>вішак стаціонарний</t>
  </si>
  <si>
    <t>книжкові полиці</t>
  </si>
  <si>
    <t>11130183-188</t>
  </si>
  <si>
    <t>стільці офісні</t>
  </si>
  <si>
    <t>11130189-193</t>
  </si>
  <si>
    <t>11130195-204</t>
  </si>
  <si>
    <t>корсетка</t>
  </si>
  <si>
    <t>11130205-214</t>
  </si>
  <si>
    <t>фартух</t>
  </si>
  <si>
    <t>11130215-224</t>
  </si>
  <si>
    <t>підтичка (нижня спідниця)</t>
  </si>
  <si>
    <t>11130225-234</t>
  </si>
  <si>
    <t>плахта</t>
  </si>
  <si>
    <t>11130235-244</t>
  </si>
  <si>
    <t>взуття сценічне (жіночі туфлі)</t>
  </si>
  <si>
    <t>11130245-255</t>
  </si>
  <si>
    <t>взуття сценічне (чоботи чоловічі червоні)</t>
  </si>
  <si>
    <t>стіл однотумбовий 1200*600*750</t>
  </si>
  <si>
    <t>11130257-259</t>
  </si>
  <si>
    <t>шафа с полицями скло 900*400*2100</t>
  </si>
  <si>
    <t>11130260-262</t>
  </si>
  <si>
    <t>шафа с полицями  900*400*2100 (договір збер)</t>
  </si>
  <si>
    <t>крісла для актової зали (72 шт)</t>
  </si>
  <si>
    <t>11130264-335</t>
  </si>
  <si>
    <t>диван тетрис 5</t>
  </si>
  <si>
    <t>11130336-337</t>
  </si>
  <si>
    <t>диван тетрис 7</t>
  </si>
  <si>
    <t>11130338-339</t>
  </si>
  <si>
    <t>кут тетрис</t>
  </si>
  <si>
    <t>11130340-341</t>
  </si>
  <si>
    <t>крісло керівника</t>
  </si>
  <si>
    <t>крісло для персоналу</t>
  </si>
  <si>
    <t>лава "лео"</t>
  </si>
  <si>
    <t>11130344-351</t>
  </si>
  <si>
    <t>стілець</t>
  </si>
  <si>
    <t>11130352-355</t>
  </si>
  <si>
    <t>бокові виноси на сцені</t>
  </si>
  <si>
    <t>11130356-357</t>
  </si>
  <si>
    <t>бокові виноси в залі</t>
  </si>
  <si>
    <t>11130358-359</t>
  </si>
  <si>
    <t>арлекін фігурний з портьєрної тканини</t>
  </si>
  <si>
    <t>лаштунки з портьєрної тканини</t>
  </si>
  <si>
    <t>11130361-364</t>
  </si>
  <si>
    <t>падуги з портьєрної тканини</t>
  </si>
  <si>
    <t>11130365-366</t>
  </si>
  <si>
    <t>жалюзі 12 м.кв (договір зберігання)</t>
  </si>
  <si>
    <t>11130367-369</t>
  </si>
  <si>
    <t xml:space="preserve">костюм український жіночий гуцульский </t>
  </si>
  <si>
    <t>11130379-388</t>
  </si>
  <si>
    <t>костюм український дівочий стилізоване</t>
  </si>
  <si>
    <t>11130389-405</t>
  </si>
  <si>
    <t>костюм український мальчуковий</t>
  </si>
  <si>
    <t>11130406-409</t>
  </si>
  <si>
    <t>костюм для сучасного танцю</t>
  </si>
  <si>
    <t>11130410-415</t>
  </si>
  <si>
    <t>фасадна вивіска</t>
  </si>
  <si>
    <t>11130416-417</t>
  </si>
  <si>
    <t>велика вивіска</t>
  </si>
  <si>
    <t>11130418-419</t>
  </si>
  <si>
    <t>план евакуації</t>
  </si>
  <si>
    <t>11130420-421</t>
  </si>
  <si>
    <t>стенд з символікою</t>
  </si>
  <si>
    <t>стенд інформації з кишеньками А4 для гур.</t>
  </si>
  <si>
    <t>11130424-425</t>
  </si>
  <si>
    <t>стенд інформації з кишеньками А4 "цив.зах"</t>
  </si>
  <si>
    <t>мікрофонна стійка журавель</t>
  </si>
  <si>
    <t>11130427-430</t>
  </si>
  <si>
    <t>мікрофон</t>
  </si>
  <si>
    <t>11130431-434</t>
  </si>
  <si>
    <t>мікрофонний кабіль</t>
  </si>
  <si>
    <t>11130435-442</t>
  </si>
  <si>
    <t>мікрофонний шнур</t>
  </si>
  <si>
    <t>11130443-444</t>
  </si>
  <si>
    <t>світловий прилад</t>
  </si>
  <si>
    <t>11130445-456</t>
  </si>
  <si>
    <t>світловий прожектор</t>
  </si>
  <si>
    <t>11130457-458</t>
  </si>
  <si>
    <t>кабель DMX 60 метрів</t>
  </si>
  <si>
    <t>розьем XLR 44 шт</t>
  </si>
  <si>
    <t>кріплення для приладів 28 шт</t>
  </si>
  <si>
    <t>світловий прожектор ультрофіолетов.світла</t>
  </si>
  <si>
    <t>11130462-463</t>
  </si>
  <si>
    <t>11130464-465</t>
  </si>
  <si>
    <t>многофактурне верт.жалюзі</t>
  </si>
  <si>
    <t>11130466-468</t>
  </si>
  <si>
    <t>тумби під вішалки 1270*350*350</t>
  </si>
  <si>
    <t>11130472-475</t>
  </si>
  <si>
    <t>стенд інформації з кишеньками А4 "пож.без."</t>
  </si>
  <si>
    <t>стенд інформації з кишеньками А4 "охор.пр."</t>
  </si>
  <si>
    <t>Палевний брикет RUF</t>
  </si>
  <si>
    <t>вогнегасник</t>
  </si>
  <si>
    <t>топор-колун</t>
  </si>
  <si>
    <t>щит УПЩ віт.типу з ящ.д.піску</t>
  </si>
  <si>
    <t>проектно-кошторисна документація по об'єкту "Будівництво літньої естради за адресою: сел. Ударне вул. Шкільна, 40 Хар. р-н. Хар. обл."</t>
  </si>
  <si>
    <t>банкетки (договір зберігання клуб)</t>
  </si>
  <si>
    <t>11130173-175</t>
  </si>
  <si>
    <t>диван офісний (клуб)</t>
  </si>
  <si>
    <t>Усього</t>
  </si>
  <si>
    <t xml:space="preserve">залишкова  варітсь </t>
  </si>
  <si>
    <t>РАЗОМ</t>
  </si>
  <si>
    <t>1113   Малоцінні необоротні матеріальні активи</t>
  </si>
  <si>
    <t xml:space="preserve">1013"Будівлі, споруди та передавальні пристрої" </t>
  </si>
  <si>
    <t>1014  Машини та обладнання</t>
  </si>
  <si>
    <t>І016 Інструменти, прилади, інвентар</t>
  </si>
  <si>
    <t xml:space="preserve">1513"Будівельні матеріали" </t>
  </si>
  <si>
    <t xml:space="preserve">1514«Пально-мастильні матеріали» </t>
  </si>
  <si>
    <t>1812Малоцінні та швидкозношувані предмети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</si>
</sst>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55" fillId="0" borderId="10" xfId="0" applyFont="1" applyBorder="1" applyAlignment="1">
      <alignment horizontal="left"/>
    </xf>
    <xf numFmtId="2" fontId="55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2" fontId="56" fillId="0" borderId="10" xfId="0" applyNumberFormat="1" applyFont="1" applyBorder="1" applyAlignment="1">
      <alignment horizontal="left"/>
    </xf>
    <xf numFmtId="0" fontId="57" fillId="0" borderId="10" xfId="0" applyFont="1" applyFill="1" applyBorder="1" applyAlignment="1">
      <alignment/>
    </xf>
    <xf numFmtId="2" fontId="56" fillId="0" borderId="10" xfId="0" applyNumberFormat="1" applyFont="1" applyFill="1" applyBorder="1" applyAlignment="1">
      <alignment horizontal="left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left"/>
    </xf>
    <xf numFmtId="2" fontId="57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2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57" fillId="0" borderId="10" xfId="0" applyFont="1" applyBorder="1" applyAlignment="1">
      <alignment horizontal="center"/>
    </xf>
    <xf numFmtId="2" fontId="57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2" fontId="57" fillId="0" borderId="10" xfId="0" applyNumberFormat="1" applyFont="1" applyFill="1" applyBorder="1" applyAlignment="1">
      <alignment horizontal="center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left" wrapText="1"/>
    </xf>
    <xf numFmtId="0" fontId="56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 horizontal="left"/>
    </xf>
    <xf numFmtId="1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2" fontId="57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33" borderId="10" xfId="0" applyNumberFormat="1" applyFont="1" applyFill="1" applyBorder="1" applyAlignment="1">
      <alignment horizontal="right" vertical="center" wrapText="1"/>
    </xf>
    <xf numFmtId="2" fontId="56" fillId="0" borderId="10" xfId="0" applyNumberFormat="1" applyFont="1" applyFill="1" applyBorder="1" applyAlignment="1">
      <alignment horizontal="right"/>
    </xf>
    <xf numFmtId="2" fontId="56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 vertical="center" wrapText="1"/>
    </xf>
    <xf numFmtId="2" fontId="5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 vertical="center" wrapText="1"/>
    </xf>
    <xf numFmtId="0" fontId="55" fillId="0" borderId="10" xfId="0" applyFont="1" applyBorder="1" applyAlignment="1">
      <alignment horizontal="right"/>
    </xf>
    <xf numFmtId="1" fontId="5" fillId="33" borderId="10" xfId="0" applyNumberFormat="1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59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2" fontId="57" fillId="0" borderId="10" xfId="0" applyNumberFormat="1" applyFont="1" applyFill="1" applyBorder="1" applyAlignment="1">
      <alignment horizontal="right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textRotation="90" wrapText="1"/>
    </xf>
    <xf numFmtId="0" fontId="3" fillId="0" borderId="10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left"/>
    </xf>
    <xf numFmtId="0" fontId="59" fillId="0" borderId="1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5:I5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32.25390625" style="8" bestFit="1" customWidth="1"/>
    <col min="2" max="9" width="3.125" style="8" customWidth="1"/>
    <col min="10" max="11" width="9.125" style="8" customWidth="1"/>
    <col min="12" max="12" width="9.125" style="9" customWidth="1"/>
    <col min="13" max="13" width="5.75390625" style="9" customWidth="1"/>
    <col min="14" max="25" width="9.125" style="9" customWidth="1"/>
    <col min="26" max="16384" width="9.125" style="8" customWidth="1"/>
  </cols>
  <sheetData>
    <row r="5" spans="1:9" ht="17.25" customHeight="1">
      <c r="A5" s="10" t="s">
        <v>0</v>
      </c>
      <c r="B5" s="11" t="e">
        <f>LEFT(#REF!,1)</f>
        <v>#REF!</v>
      </c>
      <c r="C5" s="11" t="e">
        <f>RIGHT(LEFT(#REF!,2),1)</f>
        <v>#REF!</v>
      </c>
      <c r="D5" s="11" t="e">
        <f>RIGHT(LEFT(#REF!,3),1)</f>
        <v>#REF!</v>
      </c>
      <c r="E5" s="11" t="e">
        <f>RIGHT(LEFT(#REF!,4),1)</f>
        <v>#REF!</v>
      </c>
      <c r="F5" s="11" t="e">
        <f>RIGHT(LEFT(#REF!,5),1)</f>
        <v>#REF!</v>
      </c>
      <c r="G5" s="11" t="e">
        <f>RIGHT(LEFT(#REF!,6),1)</f>
        <v>#REF!</v>
      </c>
      <c r="H5" s="11" t="e">
        <f>RIGHT(LEFT(#REF!,7),1)</f>
        <v>#REF!</v>
      </c>
      <c r="I5" s="11" t="e">
        <f>RIGHT(#REF!,1)</f>
        <v>#REF!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A1:E177"/>
  <sheetViews>
    <sheetView zoomScalePageLayoutView="0" workbookViewId="0" topLeftCell="A29">
      <selection activeCell="C28" sqref="C28:D31"/>
    </sheetView>
  </sheetViews>
  <sheetFormatPr defaultColWidth="9.00390625" defaultRowHeight="12.75"/>
  <cols>
    <col min="2" max="2" width="23.375" style="0" customWidth="1"/>
    <col min="4" max="4" width="78.75390625" style="0" customWidth="1"/>
  </cols>
  <sheetData>
    <row r="1" spans="1:4" ht="17.25">
      <c r="A1" s="109" t="s">
        <v>19</v>
      </c>
      <c r="B1" s="110"/>
      <c r="C1" s="109" t="s">
        <v>20</v>
      </c>
      <c r="D1" s="110"/>
    </row>
    <row r="2" spans="1:4" ht="17.25">
      <c r="A2" s="13" t="s">
        <v>21</v>
      </c>
      <c r="B2" s="13" t="s">
        <v>22</v>
      </c>
      <c r="C2" s="13" t="s">
        <v>21</v>
      </c>
      <c r="D2" s="13" t="s">
        <v>22</v>
      </c>
    </row>
    <row r="3" spans="1:4" ht="17.25">
      <c r="A3" s="13">
        <v>1</v>
      </c>
      <c r="B3" s="13">
        <v>2</v>
      </c>
      <c r="C3" s="13">
        <v>3</v>
      </c>
      <c r="D3" s="13">
        <v>4</v>
      </c>
    </row>
    <row r="4" spans="1:4" ht="17.25">
      <c r="A4" s="109" t="s">
        <v>23</v>
      </c>
      <c r="B4" s="111"/>
      <c r="C4" s="111"/>
      <c r="D4" s="110"/>
    </row>
    <row r="5" spans="1:5" ht="17.25">
      <c r="A5" s="112">
        <v>10</v>
      </c>
      <c r="B5" s="112" t="s">
        <v>24</v>
      </c>
      <c r="C5" s="13">
        <v>1010</v>
      </c>
      <c r="D5" s="14" t="s">
        <v>183</v>
      </c>
      <c r="E5" t="str">
        <f>CONCATENATE(C5," ",D5)</f>
        <v>1010 Інвестиційна нерухомість</v>
      </c>
    </row>
    <row r="6" spans="1:5" ht="17.25">
      <c r="A6" s="113"/>
      <c r="B6" s="113"/>
      <c r="C6" s="13">
        <v>1011</v>
      </c>
      <c r="D6" s="14" t="s">
        <v>162</v>
      </c>
      <c r="E6" t="str">
        <f aca="true" t="shared" si="0" ref="E6:E69">CONCATENATE(C6," ",D6)</f>
        <v>1011 Земельні ділянки</v>
      </c>
    </row>
    <row r="7" spans="1:5" ht="17.25">
      <c r="A7" s="113"/>
      <c r="B7" s="113"/>
      <c r="C7" s="13">
        <v>1012</v>
      </c>
      <c r="D7" s="14" t="s">
        <v>163</v>
      </c>
      <c r="E7" t="str">
        <f t="shared" si="0"/>
        <v>1012 Капітальні витрати на поліпшення земель</v>
      </c>
    </row>
    <row r="8" spans="1:5" ht="17.25">
      <c r="A8" s="113"/>
      <c r="B8" s="113"/>
      <c r="C8" s="13">
        <v>1013</v>
      </c>
      <c r="D8" s="14" t="s">
        <v>184</v>
      </c>
      <c r="E8" t="str">
        <f t="shared" si="0"/>
        <v>1013 Будівлі, споруди та передавальні пристрої</v>
      </c>
    </row>
    <row r="9" spans="1:5" ht="17.25">
      <c r="A9" s="113"/>
      <c r="B9" s="113"/>
      <c r="C9" s="13">
        <v>1014</v>
      </c>
      <c r="D9" s="14" t="s">
        <v>164</v>
      </c>
      <c r="E9" t="str">
        <f t="shared" si="0"/>
        <v>1014 Машини та обладнання</v>
      </c>
    </row>
    <row r="10" spans="1:5" ht="17.25">
      <c r="A10" s="113"/>
      <c r="B10" s="113"/>
      <c r="C10" s="13">
        <v>1015</v>
      </c>
      <c r="D10" s="14" t="s">
        <v>165</v>
      </c>
      <c r="E10" t="str">
        <f t="shared" si="0"/>
        <v>1015 Транспортні засоби</v>
      </c>
    </row>
    <row r="11" spans="1:5" ht="17.25">
      <c r="A11" s="113"/>
      <c r="B11" s="113"/>
      <c r="C11" s="13">
        <v>1016</v>
      </c>
      <c r="D11" s="14" t="s">
        <v>185</v>
      </c>
      <c r="E11" t="str">
        <f t="shared" si="0"/>
        <v>1016 Інструменти, прилади, інвентар</v>
      </c>
    </row>
    <row r="12" spans="1:5" ht="17.25">
      <c r="A12" s="113"/>
      <c r="B12" s="113"/>
      <c r="C12" s="13">
        <v>1017</v>
      </c>
      <c r="D12" s="14" t="s">
        <v>186</v>
      </c>
      <c r="E12" t="str">
        <f t="shared" si="0"/>
        <v>1017 Тварини та багаторічні насадження</v>
      </c>
    </row>
    <row r="13" spans="1:5" ht="17.25">
      <c r="A13" s="114"/>
      <c r="B13" s="114"/>
      <c r="C13" s="13">
        <v>1018</v>
      </c>
      <c r="D13" s="14" t="s">
        <v>166</v>
      </c>
      <c r="E13" t="str">
        <f t="shared" si="0"/>
        <v>1018 Інші основні засоби</v>
      </c>
    </row>
    <row r="14" spans="1:5" ht="17.25">
      <c r="A14" s="112">
        <v>11</v>
      </c>
      <c r="B14" s="112" t="s">
        <v>25</v>
      </c>
      <c r="C14" s="13">
        <v>1111</v>
      </c>
      <c r="D14" s="14" t="s">
        <v>187</v>
      </c>
      <c r="E14" t="str">
        <f t="shared" si="0"/>
        <v>1111 Музейні фонди</v>
      </c>
    </row>
    <row r="15" spans="1:5" ht="17.25">
      <c r="A15" s="113"/>
      <c r="B15" s="113"/>
      <c r="C15" s="13">
        <v>1112</v>
      </c>
      <c r="D15" s="14" t="s">
        <v>167</v>
      </c>
      <c r="E15" t="str">
        <f t="shared" si="0"/>
        <v>1112 Бібліотечні фонди</v>
      </c>
    </row>
    <row r="16" spans="1:5" ht="17.25">
      <c r="A16" s="113"/>
      <c r="B16" s="113"/>
      <c r="C16" s="13">
        <v>1113</v>
      </c>
      <c r="D16" s="14" t="s">
        <v>168</v>
      </c>
      <c r="E16" t="str">
        <f t="shared" si="0"/>
        <v>1113 Малоцінні необоротні матеріальні активи</v>
      </c>
    </row>
    <row r="17" spans="1:5" ht="17.25">
      <c r="A17" s="113"/>
      <c r="B17" s="113"/>
      <c r="C17" s="13">
        <v>1114</v>
      </c>
      <c r="D17" s="14" t="s">
        <v>169</v>
      </c>
      <c r="E17" t="str">
        <f t="shared" si="0"/>
        <v>1114 Білизна, постільні речі, одяг та взуття</v>
      </c>
    </row>
    <row r="18" spans="1:5" ht="17.25">
      <c r="A18" s="113"/>
      <c r="B18" s="113"/>
      <c r="C18" s="13">
        <v>1115</v>
      </c>
      <c r="D18" s="14" t="s">
        <v>171</v>
      </c>
      <c r="E18" t="str">
        <f t="shared" si="0"/>
        <v>1115 Інвентарна тара</v>
      </c>
    </row>
    <row r="19" spans="1:5" ht="17.25">
      <c r="A19" s="113"/>
      <c r="B19" s="113"/>
      <c r="C19" s="13">
        <v>1116</v>
      </c>
      <c r="D19" s="14" t="s">
        <v>26</v>
      </c>
      <c r="E19" t="str">
        <f t="shared" si="0"/>
        <v>1116 Необоротні матеріальні активи спеціального призначення</v>
      </c>
    </row>
    <row r="20" spans="1:5" ht="17.25">
      <c r="A20" s="113"/>
      <c r="B20" s="113"/>
      <c r="C20" s="13">
        <v>1117</v>
      </c>
      <c r="D20" s="14" t="s">
        <v>170</v>
      </c>
      <c r="E20" t="str">
        <f t="shared" si="0"/>
        <v>1117 Природні ресурси</v>
      </c>
    </row>
    <row r="21" spans="1:5" ht="17.25">
      <c r="A21" s="113"/>
      <c r="B21" s="113"/>
      <c r="C21" s="13">
        <v>1118</v>
      </c>
      <c r="D21" s="14" t="s">
        <v>188</v>
      </c>
      <c r="E21" t="str">
        <f t="shared" si="0"/>
        <v>1118 Інші необоротні матеріальні активи</v>
      </c>
    </row>
    <row r="22" spans="1:5" ht="17.25">
      <c r="A22" s="114"/>
      <c r="B22" s="114"/>
      <c r="C22" s="13">
        <v>1211</v>
      </c>
      <c r="D22" s="14" t="s">
        <v>204</v>
      </c>
      <c r="E22" t="str">
        <f t="shared" si="0"/>
        <v>1211 Авторське та суміжні з ним права</v>
      </c>
    </row>
    <row r="23" spans="1:5" ht="17.25">
      <c r="A23" s="112">
        <v>12</v>
      </c>
      <c r="B23" s="112" t="s">
        <v>27</v>
      </c>
      <c r="C23" s="13">
        <v>1212</v>
      </c>
      <c r="D23" s="14" t="s">
        <v>205</v>
      </c>
      <c r="E23" t="str">
        <f t="shared" si="0"/>
        <v>1212 Права користування природними ресурсами</v>
      </c>
    </row>
    <row r="24" spans="1:5" ht="17.25">
      <c r="A24" s="114"/>
      <c r="B24" s="114"/>
      <c r="C24" s="13">
        <v>1213</v>
      </c>
      <c r="D24" s="14" t="s">
        <v>206</v>
      </c>
      <c r="E24" t="str">
        <f t="shared" si="0"/>
        <v>1213 Права на знаки для товарів і послуг</v>
      </c>
    </row>
    <row r="25" spans="1:5" ht="17.25">
      <c r="A25" s="112"/>
      <c r="B25" s="112"/>
      <c r="C25" s="13">
        <v>1214</v>
      </c>
      <c r="D25" s="14" t="s">
        <v>207</v>
      </c>
      <c r="E25" t="str">
        <f t="shared" si="0"/>
        <v>1214 Права користування майном</v>
      </c>
    </row>
    <row r="26" spans="1:5" ht="17.25">
      <c r="A26" s="113"/>
      <c r="B26" s="113"/>
      <c r="C26" s="13">
        <v>1215</v>
      </c>
      <c r="D26" s="14" t="s">
        <v>208</v>
      </c>
      <c r="E26" t="str">
        <f t="shared" si="0"/>
        <v>1215 Права на об'єкти промислової власності</v>
      </c>
    </row>
    <row r="27" spans="1:5" ht="17.25">
      <c r="A27" s="114"/>
      <c r="B27" s="114"/>
      <c r="C27" s="13">
        <v>1216</v>
      </c>
      <c r="D27" s="14" t="s">
        <v>175</v>
      </c>
      <c r="E27" t="str">
        <f t="shared" si="0"/>
        <v>1216 Інші нематеріальні активи</v>
      </c>
    </row>
    <row r="28" spans="1:5" ht="17.25">
      <c r="A28" s="112">
        <v>14</v>
      </c>
      <c r="B28" s="112" t="s">
        <v>28</v>
      </c>
      <c r="C28" s="13">
        <v>1311</v>
      </c>
      <c r="D28" s="14" t="s">
        <v>172</v>
      </c>
      <c r="E28" t="str">
        <f t="shared" si="0"/>
        <v>1311 Капітальні інвестиції в основні засоби</v>
      </c>
    </row>
    <row r="29" spans="1:5" ht="17.25">
      <c r="A29" s="113"/>
      <c r="B29" s="113"/>
      <c r="C29" s="13">
        <v>1312</v>
      </c>
      <c r="D29" s="14" t="s">
        <v>173</v>
      </c>
      <c r="E29" t="str">
        <f t="shared" si="0"/>
        <v>1312 Капітальні інвестиції в інші необоротні матеріальні активи</v>
      </c>
    </row>
    <row r="30" spans="1:5" ht="17.25">
      <c r="A30" s="114"/>
      <c r="B30" s="114"/>
      <c r="C30" s="13">
        <v>1313</v>
      </c>
      <c r="D30" s="14" t="s">
        <v>174</v>
      </c>
      <c r="E30" t="str">
        <f t="shared" si="0"/>
        <v>1313 Капітальні інвестиції в нематеріальні активи</v>
      </c>
    </row>
    <row r="31" spans="1:5" ht="17.25">
      <c r="A31" s="112"/>
      <c r="B31" s="112"/>
      <c r="C31" s="13">
        <v>1314</v>
      </c>
      <c r="D31" s="14" t="s">
        <v>209</v>
      </c>
      <c r="E31" t="str">
        <f t="shared" si="0"/>
        <v>1314 Капітальні інвестиції в довгострокові біологічні активи</v>
      </c>
    </row>
    <row r="32" spans="1:5" ht="17.25">
      <c r="A32" s="114"/>
      <c r="B32" s="114"/>
      <c r="C32" s="13"/>
      <c r="D32" s="14"/>
      <c r="E32" t="str">
        <f t="shared" si="0"/>
        <v> </v>
      </c>
    </row>
    <row r="33" spans="1:5" ht="17.25">
      <c r="A33" s="109" t="s">
        <v>29</v>
      </c>
      <c r="B33" s="111"/>
      <c r="C33" s="111"/>
      <c r="D33" s="110"/>
      <c r="E33" t="str">
        <f t="shared" si="0"/>
        <v> </v>
      </c>
    </row>
    <row r="34" spans="1:5" ht="17.25">
      <c r="A34" s="112"/>
      <c r="B34" s="112"/>
      <c r="C34" s="13">
        <v>1511</v>
      </c>
      <c r="D34" s="14" t="s">
        <v>179</v>
      </c>
      <c r="E34" t="str">
        <f t="shared" si="0"/>
        <v>1511 Продукти харчування</v>
      </c>
    </row>
    <row r="35" spans="1:5" ht="17.25">
      <c r="A35" s="113"/>
      <c r="B35" s="113"/>
      <c r="C35" s="13">
        <v>1512</v>
      </c>
      <c r="D35" s="14" t="s">
        <v>189</v>
      </c>
      <c r="E35" t="str">
        <f t="shared" si="0"/>
        <v>1512 Медикаменти та перев'язувальні матеріали</v>
      </c>
    </row>
    <row r="36" spans="1:5" ht="17.25">
      <c r="A36" s="113"/>
      <c r="B36" s="113"/>
      <c r="C36" s="13">
        <v>1513</v>
      </c>
      <c r="D36" s="14" t="s">
        <v>177</v>
      </c>
      <c r="E36" t="str">
        <f t="shared" si="0"/>
        <v>1513 Будівельні матеріали</v>
      </c>
    </row>
    <row r="37" spans="1:5" ht="17.25">
      <c r="A37" s="113"/>
      <c r="B37" s="113"/>
      <c r="C37" s="13">
        <v>1514</v>
      </c>
      <c r="D37" s="14" t="s">
        <v>190</v>
      </c>
      <c r="E37" t="str">
        <f t="shared" si="0"/>
        <v>1514 Пально-мастильні матеріали</v>
      </c>
    </row>
    <row r="38" spans="1:5" ht="17.25">
      <c r="A38" s="114"/>
      <c r="B38" s="114"/>
      <c r="C38" s="13">
        <v>1515</v>
      </c>
      <c r="D38" s="14" t="s">
        <v>191</v>
      </c>
      <c r="E38" t="str">
        <f t="shared" si="0"/>
        <v>1515 Запасні частини</v>
      </c>
    </row>
    <row r="39" spans="1:5" ht="17.25">
      <c r="A39" s="112"/>
      <c r="B39" s="112"/>
      <c r="C39" s="13">
        <v>1516</v>
      </c>
      <c r="D39" s="14" t="s">
        <v>180</v>
      </c>
      <c r="E39" t="str">
        <f t="shared" si="0"/>
        <v>1516 Тара</v>
      </c>
    </row>
    <row r="40" spans="1:5" ht="17.25">
      <c r="A40" s="113"/>
      <c r="B40" s="113"/>
      <c r="C40" s="13">
        <v>1517</v>
      </c>
      <c r="D40" s="14" t="s">
        <v>176</v>
      </c>
      <c r="E40" t="str">
        <f t="shared" si="0"/>
        <v>1517 Сировина і матеріали</v>
      </c>
    </row>
    <row r="41" spans="1:5" ht="17.25">
      <c r="A41" s="113"/>
      <c r="B41" s="113"/>
      <c r="C41" s="13">
        <v>1518</v>
      </c>
      <c r="D41" s="14" t="s">
        <v>178</v>
      </c>
      <c r="E41" t="str">
        <f t="shared" si="0"/>
        <v>1518 Інші виробничі запаси</v>
      </c>
    </row>
    <row r="42" spans="1:5" ht="17.25">
      <c r="A42" s="113"/>
      <c r="B42" s="113"/>
      <c r="C42" s="13">
        <v>1811</v>
      </c>
      <c r="D42" s="14" t="s">
        <v>192</v>
      </c>
      <c r="E42" t="str">
        <f t="shared" si="0"/>
        <v>1811 Готова продукція</v>
      </c>
    </row>
    <row r="43" spans="1:5" ht="17.25">
      <c r="A43" s="113"/>
      <c r="B43" s="113"/>
      <c r="C43" s="13">
        <v>1812</v>
      </c>
      <c r="D43" s="14" t="s">
        <v>30</v>
      </c>
      <c r="E43" t="str">
        <f t="shared" si="0"/>
        <v>1812 Малоцінні та швидкозношувані предмети</v>
      </c>
    </row>
    <row r="44" spans="1:5" ht="17.25">
      <c r="A44" s="113"/>
      <c r="B44" s="113"/>
      <c r="C44" s="13">
        <v>1813</v>
      </c>
      <c r="D44" s="14" t="s">
        <v>193</v>
      </c>
      <c r="E44" t="str">
        <f t="shared" si="0"/>
        <v>1813 Виключено</v>
      </c>
    </row>
    <row r="45" spans="1:5" ht="17.25">
      <c r="A45" s="113"/>
      <c r="B45" s="113"/>
      <c r="C45" s="13">
        <v>1814</v>
      </c>
      <c r="D45" s="14" t="s">
        <v>31</v>
      </c>
      <c r="E45" t="str">
        <f t="shared" si="0"/>
        <v>1814 Державні матеріальні резерви та запаси</v>
      </c>
    </row>
    <row r="46" spans="1:5" ht="17.25">
      <c r="A46" s="114"/>
      <c r="B46" s="114"/>
      <c r="C46" s="13">
        <v>1815</v>
      </c>
      <c r="D46" s="14" t="s">
        <v>194</v>
      </c>
      <c r="E46" t="str">
        <f t="shared" si="0"/>
        <v>1815 Активи для розподілу, передачі, продажу</v>
      </c>
    </row>
    <row r="47" spans="1:5" ht="17.25">
      <c r="A47" s="112"/>
      <c r="B47" s="112"/>
      <c r="C47" s="13">
        <v>1816</v>
      </c>
      <c r="D47" s="14" t="s">
        <v>195</v>
      </c>
      <c r="E47" t="str">
        <f t="shared" si="0"/>
        <v>1816 Інші нефінансові активи</v>
      </c>
    </row>
    <row r="48" spans="1:5" ht="17.25">
      <c r="A48" s="114"/>
      <c r="B48" s="114"/>
      <c r="C48" s="13"/>
      <c r="D48" s="14"/>
      <c r="E48" t="str">
        <f t="shared" si="0"/>
        <v> </v>
      </c>
    </row>
    <row r="49" spans="1:5" ht="17.25">
      <c r="A49" s="112"/>
      <c r="B49" s="112"/>
      <c r="C49" s="13"/>
      <c r="D49" s="14"/>
      <c r="E49" t="str">
        <f t="shared" si="0"/>
        <v> </v>
      </c>
    </row>
    <row r="50" spans="1:5" ht="17.25">
      <c r="A50" s="113"/>
      <c r="B50" s="113"/>
      <c r="C50" s="13"/>
      <c r="D50" s="14"/>
      <c r="E50" t="str">
        <f t="shared" si="0"/>
        <v> </v>
      </c>
    </row>
    <row r="51" spans="1:5" ht="17.25">
      <c r="A51" s="113"/>
      <c r="B51" s="113"/>
      <c r="C51" s="13"/>
      <c r="D51" s="14"/>
      <c r="E51" t="str">
        <f t="shared" si="0"/>
        <v> </v>
      </c>
    </row>
    <row r="52" spans="1:5" ht="17.25">
      <c r="A52" s="113"/>
      <c r="B52" s="113"/>
      <c r="C52" s="13"/>
      <c r="D52" s="14"/>
      <c r="E52" t="str">
        <f t="shared" si="0"/>
        <v> </v>
      </c>
    </row>
    <row r="53" spans="1:5" ht="17.25">
      <c r="A53" s="113"/>
      <c r="B53" s="113"/>
      <c r="C53" s="13"/>
      <c r="D53" s="14"/>
      <c r="E53" t="str">
        <f t="shared" si="0"/>
        <v> </v>
      </c>
    </row>
    <row r="54" spans="1:5" ht="17.25">
      <c r="A54" s="113"/>
      <c r="B54" s="113"/>
      <c r="C54" s="13"/>
      <c r="D54" s="14"/>
      <c r="E54" t="str">
        <f t="shared" si="0"/>
        <v> </v>
      </c>
    </row>
    <row r="55" spans="1:5" ht="17.25">
      <c r="A55" s="113"/>
      <c r="B55" s="113"/>
      <c r="C55" s="13"/>
      <c r="D55" s="14"/>
      <c r="E55" t="str">
        <f t="shared" si="0"/>
        <v> </v>
      </c>
    </row>
    <row r="56" spans="1:5" ht="17.25">
      <c r="A56" s="113"/>
      <c r="B56" s="113"/>
      <c r="C56" s="13"/>
      <c r="D56" s="14"/>
      <c r="E56" t="str">
        <f t="shared" si="0"/>
        <v> </v>
      </c>
    </row>
    <row r="57" spans="1:5" ht="17.25">
      <c r="A57" s="114"/>
      <c r="B57" s="114"/>
      <c r="C57" s="13"/>
      <c r="D57" s="14"/>
      <c r="E57" t="str">
        <f t="shared" si="0"/>
        <v> </v>
      </c>
    </row>
    <row r="58" spans="1:5" ht="17.25">
      <c r="A58" s="13"/>
      <c r="B58" s="13"/>
      <c r="C58" s="13"/>
      <c r="D58" s="14"/>
      <c r="E58" t="str">
        <f t="shared" si="0"/>
        <v> </v>
      </c>
    </row>
    <row r="59" spans="1:5" ht="17.25">
      <c r="A59" s="13"/>
      <c r="B59" s="13"/>
      <c r="C59" s="13"/>
      <c r="D59" s="14"/>
      <c r="E59" t="str">
        <f t="shared" si="0"/>
        <v> </v>
      </c>
    </row>
    <row r="60" spans="1:5" ht="17.25">
      <c r="A60" s="112"/>
      <c r="B60" s="112"/>
      <c r="C60" s="13"/>
      <c r="D60" s="14"/>
      <c r="E60" t="str">
        <f t="shared" si="0"/>
        <v> </v>
      </c>
    </row>
    <row r="61" spans="1:5" ht="17.25">
      <c r="A61" s="114"/>
      <c r="B61" s="114"/>
      <c r="C61" s="13"/>
      <c r="D61" s="14"/>
      <c r="E61" t="str">
        <f t="shared" si="0"/>
        <v> </v>
      </c>
    </row>
    <row r="62" spans="1:5" ht="17.25">
      <c r="A62" s="109" t="s">
        <v>181</v>
      </c>
      <c r="B62" s="111"/>
      <c r="C62" s="111"/>
      <c r="D62" s="110"/>
      <c r="E62" t="str">
        <f t="shared" si="0"/>
        <v> </v>
      </c>
    </row>
    <row r="63" spans="1:5" ht="17.25">
      <c r="A63" s="112"/>
      <c r="B63" s="112"/>
      <c r="C63" s="13">
        <v>2211</v>
      </c>
      <c r="D63" s="14" t="s">
        <v>196</v>
      </c>
      <c r="E63" t="str">
        <f t="shared" si="0"/>
        <v>2211 Готівка у національній валюті</v>
      </c>
    </row>
    <row r="64" spans="1:5" ht="17.25">
      <c r="A64" s="114"/>
      <c r="B64" s="114"/>
      <c r="C64" s="13">
        <v>2212</v>
      </c>
      <c r="D64" s="14" t="s">
        <v>197</v>
      </c>
      <c r="E64" t="str">
        <f t="shared" si="0"/>
        <v>2212 Готівка в іноземній валюті</v>
      </c>
    </row>
    <row r="65" spans="1:5" ht="17.25">
      <c r="A65" s="112"/>
      <c r="B65" s="115"/>
      <c r="C65" s="13">
        <v>2213</v>
      </c>
      <c r="D65" s="14" t="s">
        <v>198</v>
      </c>
      <c r="E65" t="str">
        <f t="shared" si="0"/>
        <v>2213 Грошові документи у національній валюті</v>
      </c>
    </row>
    <row r="66" spans="1:5" ht="17.25">
      <c r="A66" s="113"/>
      <c r="B66" s="116"/>
      <c r="C66" s="13">
        <v>2214</v>
      </c>
      <c r="D66" s="14" t="s">
        <v>199</v>
      </c>
      <c r="E66" t="str">
        <f t="shared" si="0"/>
        <v>2214 Грошові документи в іноземній валюті</v>
      </c>
    </row>
    <row r="67" spans="1:5" ht="17.25">
      <c r="A67" s="113"/>
      <c r="B67" s="116"/>
      <c r="C67" s="13">
        <v>2215</v>
      </c>
      <c r="D67" s="14" t="s">
        <v>200</v>
      </c>
      <c r="E67" t="str">
        <f t="shared" si="0"/>
        <v>2215 Грошові кошти в дорозі у національній валюті</v>
      </c>
    </row>
    <row r="68" spans="1:5" ht="17.25">
      <c r="A68" s="113"/>
      <c r="B68" s="116"/>
      <c r="C68" s="13">
        <v>2216</v>
      </c>
      <c r="D68" s="14" t="s">
        <v>201</v>
      </c>
      <c r="E68" t="str">
        <f t="shared" si="0"/>
        <v>2216 Грошові кошти в дорозі в іноземній валюті</v>
      </c>
    </row>
    <row r="69" spans="1:5" ht="17.25">
      <c r="A69" s="113"/>
      <c r="B69" s="116"/>
      <c r="C69" s="13"/>
      <c r="D69" s="14"/>
      <c r="E69" t="str">
        <f t="shared" si="0"/>
        <v> </v>
      </c>
    </row>
    <row r="70" spans="1:5" ht="17.25">
      <c r="A70" s="113"/>
      <c r="B70" s="116"/>
      <c r="C70" s="13"/>
      <c r="D70" s="14"/>
      <c r="E70" t="str">
        <f aca="true" t="shared" si="1" ref="E70:E133">CONCATENATE(C70," ",D70)</f>
        <v> </v>
      </c>
    </row>
    <row r="71" spans="1:5" ht="17.25">
      <c r="A71" s="113"/>
      <c r="B71" s="116"/>
      <c r="C71" s="13"/>
      <c r="D71" s="14"/>
      <c r="E71" t="str">
        <f t="shared" si="1"/>
        <v> </v>
      </c>
    </row>
    <row r="72" spans="1:5" ht="17.25">
      <c r="A72" s="114"/>
      <c r="B72" s="117"/>
      <c r="C72" s="13"/>
      <c r="D72" s="14"/>
      <c r="E72" t="str">
        <f t="shared" si="1"/>
        <v> </v>
      </c>
    </row>
    <row r="73" spans="1:5" ht="17.25">
      <c r="A73" s="112">
        <v>32</v>
      </c>
      <c r="B73" s="115" t="s">
        <v>32</v>
      </c>
      <c r="C73" s="13">
        <v>2313</v>
      </c>
      <c r="D73" s="14" t="s">
        <v>182</v>
      </c>
      <c r="E73" t="str">
        <f t="shared" si="1"/>
        <v>2313 Реєстраційні рахунки</v>
      </c>
    </row>
    <row r="74" spans="1:5" ht="17.25">
      <c r="A74" s="113"/>
      <c r="B74" s="116"/>
      <c r="C74" s="13">
        <v>2314</v>
      </c>
      <c r="D74" s="14" t="s">
        <v>202</v>
      </c>
      <c r="E74" t="str">
        <f t="shared" si="1"/>
        <v>2314 Інші рахунки в Казначействі</v>
      </c>
    </row>
    <row r="75" spans="1:5" ht="17.25">
      <c r="A75" s="113"/>
      <c r="B75" s="116"/>
      <c r="C75" s="13">
        <v>2315</v>
      </c>
      <c r="D75" s="14" t="s">
        <v>203</v>
      </c>
      <c r="E75" t="str">
        <f t="shared" si="1"/>
        <v>2315 Рахунки для обліку депозитних сум</v>
      </c>
    </row>
    <row r="76" spans="1:5" ht="17.25">
      <c r="A76" s="113"/>
      <c r="B76" s="116"/>
      <c r="C76" s="13"/>
      <c r="D76" s="14"/>
      <c r="E76" t="str">
        <f t="shared" si="1"/>
        <v> </v>
      </c>
    </row>
    <row r="77" spans="1:5" ht="17.25">
      <c r="A77" s="113"/>
      <c r="B77" s="116"/>
      <c r="C77" s="13"/>
      <c r="D77" s="14"/>
      <c r="E77" t="str">
        <f t="shared" si="1"/>
        <v> </v>
      </c>
    </row>
    <row r="78" spans="1:5" ht="17.25">
      <c r="A78" s="113"/>
      <c r="B78" s="116"/>
      <c r="C78" s="13"/>
      <c r="D78" s="14"/>
      <c r="E78" t="str">
        <f t="shared" si="1"/>
        <v> </v>
      </c>
    </row>
    <row r="79" spans="1:5" ht="17.25">
      <c r="A79" s="113"/>
      <c r="B79" s="116"/>
      <c r="C79" s="13"/>
      <c r="D79" s="14"/>
      <c r="E79" t="str">
        <f t="shared" si="1"/>
        <v> </v>
      </c>
    </row>
    <row r="80" spans="1:5" ht="17.25">
      <c r="A80" s="114"/>
      <c r="B80" s="117"/>
      <c r="C80" s="13"/>
      <c r="D80" s="14"/>
      <c r="E80" t="str">
        <f t="shared" si="1"/>
        <v> </v>
      </c>
    </row>
    <row r="81" spans="1:5" ht="17.25">
      <c r="A81" s="112">
        <v>33</v>
      </c>
      <c r="B81" s="112" t="s">
        <v>33</v>
      </c>
      <c r="C81" s="13">
        <v>331</v>
      </c>
      <c r="D81" s="14" t="s">
        <v>34</v>
      </c>
      <c r="E81" t="str">
        <f t="shared" si="1"/>
        <v>331 Грошові документи в національній валюті </v>
      </c>
    </row>
    <row r="82" spans="1:5" ht="17.25">
      <c r="A82" s="113"/>
      <c r="B82" s="113"/>
      <c r="C82" s="13">
        <v>332</v>
      </c>
      <c r="D82" s="14" t="s">
        <v>35</v>
      </c>
      <c r="E82" t="str">
        <f t="shared" si="1"/>
        <v>332 Грошові документи в іноземній валюті </v>
      </c>
    </row>
    <row r="83" spans="1:5" ht="17.25">
      <c r="A83" s="113"/>
      <c r="B83" s="113"/>
      <c r="C83" s="13">
        <v>333</v>
      </c>
      <c r="D83" s="14" t="s">
        <v>36</v>
      </c>
      <c r="E83" t="str">
        <f t="shared" si="1"/>
        <v>333 Грошові кошти в дорозі в національній валюті </v>
      </c>
    </row>
    <row r="84" spans="1:5" ht="17.25">
      <c r="A84" s="114"/>
      <c r="B84" s="114"/>
      <c r="C84" s="13">
        <v>334</v>
      </c>
      <c r="D84" s="14" t="s">
        <v>37</v>
      </c>
      <c r="E84" t="str">
        <f t="shared" si="1"/>
        <v>334 Грошові кошти в дорозі в іноземній валюті </v>
      </c>
    </row>
    <row r="85" spans="1:5" ht="17.25">
      <c r="A85" s="112">
        <v>34</v>
      </c>
      <c r="B85" s="112" t="s">
        <v>38</v>
      </c>
      <c r="C85" s="13">
        <v>341</v>
      </c>
      <c r="D85" s="14" t="s">
        <v>39</v>
      </c>
      <c r="E85" t="str">
        <f t="shared" si="1"/>
        <v>341 Векселі, одержані в національній валюті </v>
      </c>
    </row>
    <row r="86" spans="1:5" ht="17.25">
      <c r="A86" s="114"/>
      <c r="B86" s="114"/>
      <c r="C86" s="13">
        <v>342</v>
      </c>
      <c r="D86" s="14" t="s">
        <v>40</v>
      </c>
      <c r="E86" t="str">
        <f t="shared" si="1"/>
        <v>342 Векселі, одержані в іноземній валюті </v>
      </c>
    </row>
    <row r="87" spans="1:5" ht="51.75">
      <c r="A87" s="13">
        <v>35</v>
      </c>
      <c r="B87" s="13" t="s">
        <v>41</v>
      </c>
      <c r="C87" s="13">
        <v>351</v>
      </c>
      <c r="D87" s="14" t="s">
        <v>42</v>
      </c>
      <c r="E87" t="str">
        <f t="shared" si="1"/>
        <v>351 Розрахунки із замовниками з авансів на науково-дослідні роботи </v>
      </c>
    </row>
    <row r="88" spans="1:5" ht="17.25">
      <c r="A88" s="112">
        <v>36</v>
      </c>
      <c r="B88" s="112" t="s">
        <v>43</v>
      </c>
      <c r="C88" s="13">
        <v>361</v>
      </c>
      <c r="D88" s="14" t="s">
        <v>44</v>
      </c>
      <c r="E88" t="str">
        <f t="shared" si="1"/>
        <v>361 Розрахунки в порядку планових платежів </v>
      </c>
    </row>
    <row r="89" spans="1:5" ht="17.25">
      <c r="A89" s="113"/>
      <c r="B89" s="113"/>
      <c r="C89" s="13">
        <v>362</v>
      </c>
      <c r="D89" s="14" t="s">
        <v>45</v>
      </c>
      <c r="E89" t="str">
        <f t="shared" si="1"/>
        <v>362 Розрахунки з підзвітними особами </v>
      </c>
    </row>
    <row r="90" spans="1:5" ht="17.25">
      <c r="A90" s="113"/>
      <c r="B90" s="113"/>
      <c r="C90" s="13">
        <v>363</v>
      </c>
      <c r="D90" s="14" t="s">
        <v>46</v>
      </c>
      <c r="E90" t="str">
        <f t="shared" si="1"/>
        <v>363 Розрахунки з відшкодування завданих збитків </v>
      </c>
    </row>
    <row r="91" spans="1:5" ht="17.25">
      <c r="A91" s="113"/>
      <c r="B91" s="113"/>
      <c r="C91" s="13">
        <v>364</v>
      </c>
      <c r="D91" s="14" t="s">
        <v>47</v>
      </c>
      <c r="E91" t="str">
        <f t="shared" si="1"/>
        <v>364 Розрахунки з іншими дебіторами </v>
      </c>
    </row>
    <row r="92" spans="1:5" ht="17.25">
      <c r="A92" s="113"/>
      <c r="B92" s="113"/>
      <c r="C92" s="13">
        <v>365</v>
      </c>
      <c r="D92" s="14" t="s">
        <v>48</v>
      </c>
      <c r="E92" t="str">
        <f t="shared" si="1"/>
        <v>365 Розрахунки з державними цільовими фондами</v>
      </c>
    </row>
    <row r="93" spans="1:5" ht="17.25">
      <c r="A93" s="114"/>
      <c r="B93" s="114"/>
      <c r="C93" s="13">
        <v>366</v>
      </c>
      <c r="D93" s="14" t="s">
        <v>49</v>
      </c>
      <c r="E93" t="str">
        <f t="shared" si="1"/>
        <v>366 Розрахунки зі спільної діяльності</v>
      </c>
    </row>
    <row r="94" spans="1:5" ht="34.5">
      <c r="A94" s="13">
        <v>37</v>
      </c>
      <c r="B94" s="13" t="s">
        <v>50</v>
      </c>
      <c r="C94" s="13">
        <v>371</v>
      </c>
      <c r="D94" s="14" t="s">
        <v>51</v>
      </c>
      <c r="E94" t="str">
        <f t="shared" si="1"/>
        <v>371 Поточні фінансові інвестиції у цінні папери</v>
      </c>
    </row>
    <row r="95" spans="1:5" ht="17.25">
      <c r="A95" s="109" t="s">
        <v>52</v>
      </c>
      <c r="B95" s="111"/>
      <c r="C95" s="111"/>
      <c r="D95" s="110"/>
      <c r="E95" t="str">
        <f t="shared" si="1"/>
        <v> </v>
      </c>
    </row>
    <row r="96" spans="1:5" ht="17.25">
      <c r="A96" s="112">
        <v>40</v>
      </c>
      <c r="B96" s="112" t="s">
        <v>53</v>
      </c>
      <c r="C96" s="13">
        <v>401</v>
      </c>
      <c r="D96" s="14" t="s">
        <v>54</v>
      </c>
      <c r="E96" t="str">
        <f t="shared" si="1"/>
        <v>401 Фонд у необоротних активах за їх видами </v>
      </c>
    </row>
    <row r="97" spans="1:5" ht="17.25">
      <c r="A97" s="114"/>
      <c r="B97" s="114"/>
      <c r="C97" s="13">
        <v>402</v>
      </c>
      <c r="D97" s="14" t="s">
        <v>55</v>
      </c>
      <c r="E97" t="str">
        <f t="shared" si="1"/>
        <v>402 Фонд у незавершеному капітальному будівництві </v>
      </c>
    </row>
    <row r="98" spans="1:5" ht="69">
      <c r="A98" s="13">
        <v>41</v>
      </c>
      <c r="B98" s="13" t="s">
        <v>56</v>
      </c>
      <c r="C98" s="13">
        <v>411</v>
      </c>
      <c r="D98" s="14" t="s">
        <v>57</v>
      </c>
      <c r="E98" t="str">
        <f t="shared" si="1"/>
        <v>411 Фонд у малоцінних та швидкозношуваних предметах за їх видами </v>
      </c>
    </row>
    <row r="99" spans="1:5" ht="17.25">
      <c r="A99" s="112">
        <v>42</v>
      </c>
      <c r="B99" s="112" t="s">
        <v>58</v>
      </c>
      <c r="C99" s="13">
        <v>421</v>
      </c>
      <c r="D99" s="14" t="s">
        <v>59</v>
      </c>
      <c r="E99" t="str">
        <f t="shared" si="1"/>
        <v>421 Фонд у капіталі підприємств</v>
      </c>
    </row>
    <row r="100" spans="1:5" ht="17.25">
      <c r="A100" s="114"/>
      <c r="B100" s="114"/>
      <c r="C100" s="13">
        <v>422</v>
      </c>
      <c r="D100" s="14" t="s">
        <v>60</v>
      </c>
      <c r="E100" t="str">
        <f t="shared" si="1"/>
        <v>422 Фонд у фінансових інвестиціях у цінні папери</v>
      </c>
    </row>
    <row r="101" spans="1:5" ht="17.25">
      <c r="A101" s="112">
        <v>43</v>
      </c>
      <c r="B101" s="112" t="s">
        <v>61</v>
      </c>
      <c r="C101" s="13">
        <v>431</v>
      </c>
      <c r="D101" s="14" t="s">
        <v>62</v>
      </c>
      <c r="E101" t="str">
        <f t="shared" si="1"/>
        <v>431 Результат виконання кошторису за загальним фондом </v>
      </c>
    </row>
    <row r="102" spans="1:5" ht="17.25">
      <c r="A102" s="114"/>
      <c r="B102" s="114"/>
      <c r="C102" s="13">
        <v>432</v>
      </c>
      <c r="D102" s="14" t="s">
        <v>63</v>
      </c>
      <c r="E102" t="str">
        <f t="shared" si="1"/>
        <v>432 Результат виконання кошторису за спеціальним фондом </v>
      </c>
    </row>
    <row r="103" spans="1:5" ht="17.25">
      <c r="A103" s="112">
        <v>44</v>
      </c>
      <c r="B103" s="112" t="s">
        <v>64</v>
      </c>
      <c r="C103" s="13">
        <v>441</v>
      </c>
      <c r="D103" s="14" t="s">
        <v>65</v>
      </c>
      <c r="E103" t="str">
        <f t="shared" si="1"/>
        <v>441 Дооцінка (уцінка) необоротних активів </v>
      </c>
    </row>
    <row r="104" spans="1:5" ht="17.25">
      <c r="A104" s="114"/>
      <c r="B104" s="114"/>
      <c r="C104" s="13">
        <v>442</v>
      </c>
      <c r="D104" s="14" t="s">
        <v>66</v>
      </c>
      <c r="E104" t="str">
        <f t="shared" si="1"/>
        <v>442 Інший капітал у дооцінках </v>
      </c>
    </row>
    <row r="105" spans="1:5" ht="17.25">
      <c r="A105" s="109" t="s">
        <v>67</v>
      </c>
      <c r="B105" s="111"/>
      <c r="C105" s="111"/>
      <c r="D105" s="110"/>
      <c r="E105" t="str">
        <f t="shared" si="1"/>
        <v> </v>
      </c>
    </row>
    <row r="106" spans="1:5" ht="17.25">
      <c r="A106" s="112">
        <v>50</v>
      </c>
      <c r="B106" s="112" t="s">
        <v>68</v>
      </c>
      <c r="C106" s="13">
        <v>501</v>
      </c>
      <c r="D106" s="14" t="s">
        <v>69</v>
      </c>
      <c r="E106" t="str">
        <f t="shared" si="1"/>
        <v>501 Довгострокові кредити банків </v>
      </c>
    </row>
    <row r="107" spans="1:5" ht="17.25">
      <c r="A107" s="113"/>
      <c r="B107" s="113"/>
      <c r="C107" s="13">
        <v>502</v>
      </c>
      <c r="D107" s="14" t="s">
        <v>70</v>
      </c>
      <c r="E107" t="str">
        <f t="shared" si="1"/>
        <v>502 Відстрочені довгострокові кредити банків </v>
      </c>
    </row>
    <row r="108" spans="1:5" ht="17.25">
      <c r="A108" s="114"/>
      <c r="B108" s="114"/>
      <c r="C108" s="13">
        <v>503</v>
      </c>
      <c r="D108" s="14" t="s">
        <v>71</v>
      </c>
      <c r="E108" t="str">
        <f t="shared" si="1"/>
        <v>503 Інші довгострокові позики </v>
      </c>
    </row>
    <row r="109" spans="1:5" ht="34.5">
      <c r="A109" s="13">
        <v>51</v>
      </c>
      <c r="B109" s="13" t="s">
        <v>72</v>
      </c>
      <c r="C109" s="13">
        <v>511</v>
      </c>
      <c r="D109" s="14" t="s">
        <v>73</v>
      </c>
      <c r="E109" t="str">
        <f t="shared" si="1"/>
        <v>511 Видані довгострокові векселі </v>
      </c>
    </row>
    <row r="110" spans="1:5" ht="51.75">
      <c r="A110" s="13">
        <v>52</v>
      </c>
      <c r="B110" s="13" t="s">
        <v>74</v>
      </c>
      <c r="C110" s="13">
        <v>521</v>
      </c>
      <c r="D110" s="14" t="s">
        <v>74</v>
      </c>
      <c r="E110" t="str">
        <f t="shared" si="1"/>
        <v>521 Інші довгострокові фінансові зобов'язання </v>
      </c>
    </row>
    <row r="111" spans="1:5" ht="17.25">
      <c r="A111" s="109" t="s">
        <v>75</v>
      </c>
      <c r="B111" s="111"/>
      <c r="C111" s="111"/>
      <c r="D111" s="110"/>
      <c r="E111" t="str">
        <f t="shared" si="1"/>
        <v> </v>
      </c>
    </row>
    <row r="112" spans="1:5" ht="17.25">
      <c r="A112" s="112">
        <v>60</v>
      </c>
      <c r="B112" s="112" t="s">
        <v>76</v>
      </c>
      <c r="C112" s="13">
        <v>601</v>
      </c>
      <c r="D112" s="14" t="s">
        <v>77</v>
      </c>
      <c r="E112" t="str">
        <f t="shared" si="1"/>
        <v>601 Короткострокові кредити банків </v>
      </c>
    </row>
    <row r="113" spans="1:5" ht="17.25">
      <c r="A113" s="113"/>
      <c r="B113" s="113"/>
      <c r="C113" s="13">
        <v>602</v>
      </c>
      <c r="D113" s="14" t="s">
        <v>78</v>
      </c>
      <c r="E113" t="str">
        <f t="shared" si="1"/>
        <v>602 Відстрочені короткострокові кредити банків </v>
      </c>
    </row>
    <row r="114" spans="1:5" ht="17.25">
      <c r="A114" s="113"/>
      <c r="B114" s="113"/>
      <c r="C114" s="13">
        <v>603</v>
      </c>
      <c r="D114" s="14" t="s">
        <v>79</v>
      </c>
      <c r="E114" t="str">
        <f t="shared" si="1"/>
        <v>603 Інші короткострокові позики </v>
      </c>
    </row>
    <row r="115" spans="1:5" ht="17.25">
      <c r="A115" s="114"/>
      <c r="B115" s="114"/>
      <c r="C115" s="13">
        <v>604</v>
      </c>
      <c r="D115" s="14" t="s">
        <v>80</v>
      </c>
      <c r="E115" t="str">
        <f t="shared" si="1"/>
        <v>604 Прострочені позики </v>
      </c>
    </row>
    <row r="116" spans="1:5" ht="17.25">
      <c r="A116" s="112">
        <v>61</v>
      </c>
      <c r="B116" s="112" t="s">
        <v>81</v>
      </c>
      <c r="C116" s="13">
        <v>611</v>
      </c>
      <c r="D116" s="14" t="s">
        <v>82</v>
      </c>
      <c r="E116" t="str">
        <f t="shared" si="1"/>
        <v>611 Поточна заборгованість за довгостроковими позиками </v>
      </c>
    </row>
    <row r="117" spans="1:5" ht="17.25">
      <c r="A117" s="113"/>
      <c r="B117" s="113"/>
      <c r="C117" s="13">
        <v>612</v>
      </c>
      <c r="D117" s="14" t="s">
        <v>83</v>
      </c>
      <c r="E117" t="str">
        <f t="shared" si="1"/>
        <v>612 Поточна заборгованість за довгостроковими векселями </v>
      </c>
    </row>
    <row r="118" spans="1:5" ht="34.5">
      <c r="A118" s="114"/>
      <c r="B118" s="114"/>
      <c r="C118" s="13">
        <v>613</v>
      </c>
      <c r="D118" s="14" t="s">
        <v>84</v>
      </c>
      <c r="E118" t="str">
        <f t="shared" si="1"/>
        <v>613 Поточна заборгованість за іншими довгостроковими зобов'язаннями </v>
      </c>
    </row>
    <row r="119" spans="1:5" ht="34.5">
      <c r="A119" s="13">
        <v>62</v>
      </c>
      <c r="B119" s="13" t="s">
        <v>85</v>
      </c>
      <c r="C119" s="13">
        <v>621</v>
      </c>
      <c r="D119" s="14" t="s">
        <v>86</v>
      </c>
      <c r="E119" t="str">
        <f t="shared" si="1"/>
        <v>621 Видані короткострокові векселі </v>
      </c>
    </row>
    <row r="120" spans="1:5" ht="17.25">
      <c r="A120" s="112">
        <v>63</v>
      </c>
      <c r="B120" s="112" t="s">
        <v>87</v>
      </c>
      <c r="C120" s="13">
        <v>631</v>
      </c>
      <c r="D120" s="14" t="s">
        <v>88</v>
      </c>
      <c r="E120" t="str">
        <f t="shared" si="1"/>
        <v>631 Розрахунки з постачальниками та підрядниками </v>
      </c>
    </row>
    <row r="121" spans="1:5" ht="51.75">
      <c r="A121" s="113"/>
      <c r="B121" s="113"/>
      <c r="C121" s="13">
        <v>632</v>
      </c>
      <c r="D121" s="14" t="s">
        <v>89</v>
      </c>
      <c r="E121" t="str">
        <f t="shared" si="1"/>
        <v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4.5">
      <c r="A122" s="113"/>
      <c r="B122" s="113"/>
      <c r="C122" s="13">
        <v>633</v>
      </c>
      <c r="D122" s="14" t="s">
        <v>90</v>
      </c>
      <c r="E122" t="str">
        <f t="shared" si="1"/>
        <v>633 Розрахунки із замовниками за виконані роботи і надані послуги з власних надходжень </v>
      </c>
    </row>
    <row r="123" spans="1:5" ht="34.5">
      <c r="A123" s="113"/>
      <c r="B123" s="113"/>
      <c r="C123" s="13">
        <v>634</v>
      </c>
      <c r="D123" s="14" t="s">
        <v>91</v>
      </c>
      <c r="E123" t="str">
        <f t="shared" si="1"/>
        <v>634 Розрахунки із замовниками за науково-дослідні роботи, що підлягають оплаті </v>
      </c>
    </row>
    <row r="124" spans="1:5" ht="17.25">
      <c r="A124" s="114"/>
      <c r="B124" s="114"/>
      <c r="C124" s="13">
        <v>635</v>
      </c>
      <c r="D124" s="14" t="s">
        <v>92</v>
      </c>
      <c r="E124" t="str">
        <f t="shared" si="1"/>
        <v>635 Розрахунки із залученими співвиконавцями для виконання робіт </v>
      </c>
    </row>
    <row r="125" spans="1:5" ht="17.25">
      <c r="A125" s="112">
        <v>64</v>
      </c>
      <c r="B125" s="112" t="s">
        <v>93</v>
      </c>
      <c r="C125" s="13">
        <v>641</v>
      </c>
      <c r="D125" s="14" t="s">
        <v>94</v>
      </c>
      <c r="E125" t="str">
        <f t="shared" si="1"/>
        <v>641 Розрахунки за податками і зборами в бюджет </v>
      </c>
    </row>
    <row r="126" spans="1:5" ht="17.25">
      <c r="A126" s="114"/>
      <c r="B126" s="114"/>
      <c r="C126" s="13">
        <v>642</v>
      </c>
      <c r="D126" s="14" t="s">
        <v>95</v>
      </c>
      <c r="E126" t="str">
        <f t="shared" si="1"/>
        <v>642 Інші розрахунки з бюджетом </v>
      </c>
    </row>
    <row r="127" spans="1:5" ht="34.5">
      <c r="A127" s="112">
        <v>65</v>
      </c>
      <c r="B127" s="112" t="s">
        <v>96</v>
      </c>
      <c r="C127" s="13">
        <v>651</v>
      </c>
      <c r="D127" s="14" t="s">
        <v>97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7.25">
      <c r="A128" s="113"/>
      <c r="B128" s="113"/>
      <c r="C128" s="13">
        <v>652</v>
      </c>
      <c r="D128" s="14" t="s">
        <v>98</v>
      </c>
      <c r="E128" t="str">
        <f t="shared" si="1"/>
        <v>652 Розрахунки із соціального страхування </v>
      </c>
    </row>
    <row r="129" spans="1:5" ht="17.25">
      <c r="A129" s="114"/>
      <c r="B129" s="114"/>
      <c r="C129" s="13">
        <v>654</v>
      </c>
      <c r="D129" s="14" t="s">
        <v>99</v>
      </c>
      <c r="E129" t="str">
        <f t="shared" si="1"/>
        <v>654 Розрахунки з інших видів страхування </v>
      </c>
    </row>
    <row r="130" spans="1:5" ht="17.25">
      <c r="A130" s="112">
        <v>66</v>
      </c>
      <c r="B130" s="112" t="s">
        <v>100</v>
      </c>
      <c r="C130" s="13">
        <v>661</v>
      </c>
      <c r="D130" s="14" t="s">
        <v>101</v>
      </c>
      <c r="E130" t="str">
        <f t="shared" si="1"/>
        <v>661 Розрахунки із заробітної плати </v>
      </c>
    </row>
    <row r="131" spans="1:5" ht="17.25">
      <c r="A131" s="113"/>
      <c r="B131" s="113"/>
      <c r="C131" s="13">
        <v>662</v>
      </c>
      <c r="D131" s="14" t="s">
        <v>102</v>
      </c>
      <c r="E131" t="str">
        <f t="shared" si="1"/>
        <v>662 Розрахунки зі стипендіатами </v>
      </c>
    </row>
    <row r="132" spans="1:5" ht="17.25">
      <c r="A132" s="113"/>
      <c r="B132" s="113"/>
      <c r="C132" s="13">
        <v>663</v>
      </c>
      <c r="D132" s="14" t="s">
        <v>103</v>
      </c>
      <c r="E132" t="str">
        <f t="shared" si="1"/>
        <v>663 Розрахунки з працівниками за товари, продані в кредит </v>
      </c>
    </row>
    <row r="133" spans="1:5" ht="34.5">
      <c r="A133" s="113"/>
      <c r="B133" s="113"/>
      <c r="C133" s="13">
        <v>664</v>
      </c>
      <c r="D133" s="14" t="s">
        <v>104</v>
      </c>
      <c r="E133" t="str">
        <f t="shared" si="1"/>
        <v>664 Розрахунки з працівниками за безготівковими перерахуваннями на рахунки з вкладів у банках </v>
      </c>
    </row>
    <row r="134" spans="1:5" ht="34.5">
      <c r="A134" s="113"/>
      <c r="B134" s="113"/>
      <c r="C134" s="13">
        <v>665</v>
      </c>
      <c r="D134" s="14" t="s">
        <v>105</v>
      </c>
      <c r="E134" t="str">
        <f aca="true" t="shared" si="2" ref="E134:E177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4.5">
      <c r="A135" s="113"/>
      <c r="B135" s="113"/>
      <c r="C135" s="13">
        <v>666</v>
      </c>
      <c r="D135" s="14" t="s">
        <v>106</v>
      </c>
      <c r="E135" t="str">
        <f t="shared" si="2"/>
        <v>666 Розрахунки з членами профспілки безготівковими перерахуваннями сум членських профспілкових внесків </v>
      </c>
    </row>
    <row r="136" spans="1:5" ht="17.25">
      <c r="A136" s="113"/>
      <c r="B136" s="113"/>
      <c r="C136" s="13">
        <v>667</v>
      </c>
      <c r="D136" s="14" t="s">
        <v>107</v>
      </c>
      <c r="E136" t="str">
        <f t="shared" si="2"/>
        <v>667 Розрахунки з працівниками за позиками банків </v>
      </c>
    </row>
    <row r="137" spans="1:5" ht="17.25">
      <c r="A137" s="113"/>
      <c r="B137" s="113"/>
      <c r="C137" s="13">
        <v>668</v>
      </c>
      <c r="D137" s="14" t="s">
        <v>108</v>
      </c>
      <c r="E137" t="str">
        <f t="shared" si="2"/>
        <v>668 Розрахунки за виконавчими документами та інші утримання </v>
      </c>
    </row>
    <row r="138" spans="1:5" ht="17.25">
      <c r="A138" s="114"/>
      <c r="B138" s="114"/>
      <c r="C138" s="13">
        <v>669</v>
      </c>
      <c r="D138" s="14" t="s">
        <v>109</v>
      </c>
      <c r="E138" t="str">
        <f t="shared" si="2"/>
        <v>669 Інші розрахунки за виконані роботи </v>
      </c>
    </row>
    <row r="139" spans="1:5" ht="17.25">
      <c r="A139" s="112">
        <v>67</v>
      </c>
      <c r="B139" s="112" t="s">
        <v>110</v>
      </c>
      <c r="C139" s="13">
        <v>671</v>
      </c>
      <c r="D139" s="14" t="s">
        <v>111</v>
      </c>
      <c r="E139" t="str">
        <f t="shared" si="2"/>
        <v>671 Розрахунки з депонентами </v>
      </c>
    </row>
    <row r="140" spans="1:5" ht="17.25">
      <c r="A140" s="113"/>
      <c r="B140" s="113"/>
      <c r="C140" s="13">
        <v>672</v>
      </c>
      <c r="D140" s="14" t="s">
        <v>112</v>
      </c>
      <c r="E140" t="str">
        <f t="shared" si="2"/>
        <v>672 Розрахунки за депозитними сумами </v>
      </c>
    </row>
    <row r="141" spans="1:5" ht="34.5">
      <c r="A141" s="113"/>
      <c r="B141" s="113"/>
      <c r="C141" s="13">
        <v>673</v>
      </c>
      <c r="D141" s="14" t="s">
        <v>113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7.25">
      <c r="A142" s="113"/>
      <c r="B142" s="113"/>
      <c r="C142" s="13">
        <v>674</v>
      </c>
      <c r="D142" s="14" t="s">
        <v>114</v>
      </c>
      <c r="E142" t="str">
        <f t="shared" si="2"/>
        <v>674 Розрахунки за спеціальними видами платежів </v>
      </c>
    </row>
    <row r="143" spans="1:5" ht="17.25">
      <c r="A143" s="113"/>
      <c r="B143" s="113"/>
      <c r="C143" s="13">
        <v>675</v>
      </c>
      <c r="D143" s="14" t="s">
        <v>115</v>
      </c>
      <c r="E143" t="str">
        <f t="shared" si="2"/>
        <v>675 Розрахунки з іншими кредиторами </v>
      </c>
    </row>
    <row r="144" spans="1:5" ht="17.25">
      <c r="A144" s="114"/>
      <c r="B144" s="114"/>
      <c r="C144" s="13">
        <v>676</v>
      </c>
      <c r="D144" s="14" t="s">
        <v>116</v>
      </c>
      <c r="E144" t="str">
        <f t="shared" si="2"/>
        <v>676 Розрахунки за зобов'язаннями зі спільної діяльності</v>
      </c>
    </row>
    <row r="145" spans="1:5" ht="34.5">
      <c r="A145" s="112">
        <v>68</v>
      </c>
      <c r="B145" s="112" t="s">
        <v>117</v>
      </c>
      <c r="C145" s="13">
        <v>683</v>
      </c>
      <c r="D145" s="14" t="s">
        <v>118</v>
      </c>
      <c r="E145" t="str">
        <f t="shared" si="2"/>
        <v>683 Внутрішні розрахунки за операціями з внутрішнього переміщення за загальним фондом </v>
      </c>
    </row>
    <row r="146" spans="1:5" ht="34.5">
      <c r="A146" s="114"/>
      <c r="B146" s="114"/>
      <c r="C146" s="13">
        <v>684</v>
      </c>
      <c r="D146" s="14" t="s">
        <v>119</v>
      </c>
      <c r="E146" t="str">
        <f t="shared" si="2"/>
        <v>684 Внутрішні розрахунки за операціями з внутрішнього переміщення за спеціальним фондом </v>
      </c>
    </row>
    <row r="147" spans="1:5" ht="17.25">
      <c r="A147" s="109" t="s">
        <v>120</v>
      </c>
      <c r="B147" s="111"/>
      <c r="C147" s="111"/>
      <c r="D147" s="110"/>
      <c r="E147" t="str">
        <f t="shared" si="2"/>
        <v> </v>
      </c>
    </row>
    <row r="148" spans="1:5" ht="34.5">
      <c r="A148" s="112">
        <v>70</v>
      </c>
      <c r="B148" s="112" t="s">
        <v>121</v>
      </c>
      <c r="C148" s="13">
        <v>701</v>
      </c>
      <c r="D148" s="14" t="s">
        <v>122</v>
      </c>
      <c r="E148" t="str">
        <f t="shared" si="2"/>
        <v>701 Асигнування з державного бюджету на видатки установи та інші заходи </v>
      </c>
    </row>
    <row r="149" spans="1:5" ht="34.5">
      <c r="A149" s="114"/>
      <c r="B149" s="114"/>
      <c r="C149" s="13">
        <v>702</v>
      </c>
      <c r="D149" s="14" t="s">
        <v>123</v>
      </c>
      <c r="E149" t="str">
        <f t="shared" si="2"/>
        <v>702 Асигнування з місцевого бюджету на видатки установи та інші заходи </v>
      </c>
    </row>
    <row r="150" spans="1:5" ht="17.25">
      <c r="A150" s="112">
        <v>71</v>
      </c>
      <c r="B150" s="112" t="s">
        <v>124</v>
      </c>
      <c r="C150" s="13">
        <v>711</v>
      </c>
      <c r="D150" s="14" t="s">
        <v>125</v>
      </c>
      <c r="E150" t="str">
        <f t="shared" si="2"/>
        <v>711 Доходи за коштами, отриманими як плата за послуги </v>
      </c>
    </row>
    <row r="151" spans="1:5" ht="17.25">
      <c r="A151" s="113"/>
      <c r="B151" s="113"/>
      <c r="C151" s="13">
        <v>712</v>
      </c>
      <c r="D151" s="14" t="s">
        <v>126</v>
      </c>
      <c r="E151" t="str">
        <f t="shared" si="2"/>
        <v>712 Доходи за іншими джерелами власних надходжень установ </v>
      </c>
    </row>
    <row r="152" spans="1:5" ht="17.25">
      <c r="A152" s="113"/>
      <c r="B152" s="113"/>
      <c r="C152" s="13">
        <v>713</v>
      </c>
      <c r="D152" s="14" t="s">
        <v>127</v>
      </c>
      <c r="E152" t="str">
        <f t="shared" si="2"/>
        <v>713 Доходи за іншими надходженнями спеціального фонду </v>
      </c>
    </row>
    <row r="153" spans="1:5" ht="17.25">
      <c r="A153" s="113"/>
      <c r="B153" s="113"/>
      <c r="C153" s="13">
        <v>714</v>
      </c>
      <c r="D153" s="14" t="s">
        <v>128</v>
      </c>
      <c r="E153" t="str">
        <f t="shared" si="2"/>
        <v>714 Кошти батьків за надані послуги </v>
      </c>
    </row>
    <row r="154" spans="1:5" ht="17.25">
      <c r="A154" s="113"/>
      <c r="B154" s="113"/>
      <c r="C154" s="13">
        <v>715</v>
      </c>
      <c r="D154" s="14" t="s">
        <v>129</v>
      </c>
      <c r="E154" t="str">
        <f t="shared" si="2"/>
        <v>715 Доходи, спрямовані на покриття дефіциту загального фонду </v>
      </c>
    </row>
    <row r="155" spans="1:5" ht="17.25">
      <c r="A155" s="114"/>
      <c r="B155" s="114"/>
      <c r="C155" s="13">
        <v>716</v>
      </c>
      <c r="D155" s="14" t="s">
        <v>130</v>
      </c>
      <c r="E155" t="str">
        <f t="shared" si="2"/>
        <v>716 Доходи майбутніх періодів </v>
      </c>
    </row>
    <row r="156" spans="1:5" ht="17.25">
      <c r="A156" s="112">
        <v>72</v>
      </c>
      <c r="B156" s="112" t="s">
        <v>131</v>
      </c>
      <c r="C156" s="13">
        <v>721</v>
      </c>
      <c r="D156" s="14" t="s">
        <v>132</v>
      </c>
      <c r="E156" t="str">
        <f t="shared" si="2"/>
        <v>721 Реалізація виробів виробничих (навчальних) майстерень </v>
      </c>
    </row>
    <row r="157" spans="1:5" ht="17.25">
      <c r="A157" s="113"/>
      <c r="B157" s="113"/>
      <c r="C157" s="13">
        <v>722</v>
      </c>
      <c r="D157" s="14" t="s">
        <v>133</v>
      </c>
      <c r="E157" t="str">
        <f t="shared" si="2"/>
        <v>722 Реалізація продукції підсобних (навчальних) сільських господарств </v>
      </c>
    </row>
    <row r="158" spans="1:5" ht="17.25">
      <c r="A158" s="114"/>
      <c r="B158" s="114"/>
      <c r="C158" s="13">
        <v>723</v>
      </c>
      <c r="D158" s="14" t="s">
        <v>134</v>
      </c>
      <c r="E158" t="str">
        <f t="shared" si="2"/>
        <v>723 Реалізація науково-дослідних робіт </v>
      </c>
    </row>
    <row r="159" spans="1:5" ht="17.25">
      <c r="A159" s="13">
        <v>74</v>
      </c>
      <c r="B159" s="13" t="s">
        <v>135</v>
      </c>
      <c r="C159" s="13">
        <v>741</v>
      </c>
      <c r="D159" s="14" t="s">
        <v>136</v>
      </c>
      <c r="E159" t="str">
        <f t="shared" si="2"/>
        <v>741 Інші доходи установ </v>
      </c>
    </row>
    <row r="160" spans="1:5" ht="17.25">
      <c r="A160" s="109" t="s">
        <v>137</v>
      </c>
      <c r="B160" s="111"/>
      <c r="C160" s="111"/>
      <c r="D160" s="110"/>
      <c r="E160" t="str">
        <f t="shared" si="2"/>
        <v> </v>
      </c>
    </row>
    <row r="161" spans="1:5" ht="34.5">
      <c r="A161" s="112">
        <v>80</v>
      </c>
      <c r="B161" s="112" t="s">
        <v>138</v>
      </c>
      <c r="C161" s="13">
        <v>801</v>
      </c>
      <c r="D161" s="14" t="s">
        <v>139</v>
      </c>
      <c r="E161" t="str">
        <f t="shared" si="2"/>
        <v>801 Видатки з державного бюджету на утримання установи та інші заходи </v>
      </c>
    </row>
    <row r="162" spans="1:5" ht="34.5">
      <c r="A162" s="114"/>
      <c r="B162" s="114"/>
      <c r="C162" s="13">
        <v>802</v>
      </c>
      <c r="D162" s="14" t="s">
        <v>140</v>
      </c>
      <c r="E162" t="str">
        <f t="shared" si="2"/>
        <v>802 Видатки з місцевого бюджету на утримання установи та інші заходи </v>
      </c>
    </row>
    <row r="163" spans="1:5" ht="17.25">
      <c r="A163" s="112">
        <v>81</v>
      </c>
      <c r="B163" s="112" t="s">
        <v>141</v>
      </c>
      <c r="C163" s="13">
        <v>811</v>
      </c>
      <c r="D163" s="14" t="s">
        <v>142</v>
      </c>
      <c r="E163" t="str">
        <f t="shared" si="2"/>
        <v>811 Видатки за коштами, отриманими як плата за послуги </v>
      </c>
    </row>
    <row r="164" spans="1:5" ht="17.25">
      <c r="A164" s="113"/>
      <c r="B164" s="113"/>
      <c r="C164" s="13">
        <v>812</v>
      </c>
      <c r="D164" s="14" t="s">
        <v>143</v>
      </c>
      <c r="E164" t="str">
        <f t="shared" si="2"/>
        <v>812 Видатки за іншими джерелами власних надходжень </v>
      </c>
    </row>
    <row r="165" spans="1:5" ht="17.25">
      <c r="A165" s="114"/>
      <c r="B165" s="114"/>
      <c r="C165" s="13">
        <v>813</v>
      </c>
      <c r="D165" s="14" t="s">
        <v>144</v>
      </c>
      <c r="E165" t="str">
        <f t="shared" si="2"/>
        <v>813 Видатки за іншими надходженнями спеціального фонду </v>
      </c>
    </row>
    <row r="166" spans="1:5" ht="17.25">
      <c r="A166" s="112">
        <v>82</v>
      </c>
      <c r="B166" s="112" t="s">
        <v>145</v>
      </c>
      <c r="C166" s="13">
        <v>821</v>
      </c>
      <c r="D166" s="14" t="s">
        <v>146</v>
      </c>
      <c r="E166" t="str">
        <f t="shared" si="2"/>
        <v>821 Витрати виробничих (навчальних) майстерень </v>
      </c>
    </row>
    <row r="167" spans="1:5" ht="17.25">
      <c r="A167" s="113"/>
      <c r="B167" s="113"/>
      <c r="C167" s="13">
        <v>822</v>
      </c>
      <c r="D167" s="14" t="s">
        <v>147</v>
      </c>
      <c r="E167" t="str">
        <f t="shared" si="2"/>
        <v>822 Витрати підсобних (навчальних) сільських господарств </v>
      </c>
    </row>
    <row r="168" spans="1:5" ht="17.25">
      <c r="A168" s="113"/>
      <c r="B168" s="113"/>
      <c r="C168" s="13">
        <v>823</v>
      </c>
      <c r="D168" s="14" t="s">
        <v>148</v>
      </c>
      <c r="E168" t="str">
        <f t="shared" si="2"/>
        <v>823 Витрати на науково-дослідні роботи </v>
      </c>
    </row>
    <row r="169" spans="1:5" ht="17.25">
      <c r="A169" s="113"/>
      <c r="B169" s="113"/>
      <c r="C169" s="13">
        <v>824</v>
      </c>
      <c r="D169" s="14" t="s">
        <v>149</v>
      </c>
      <c r="E169" t="str">
        <f t="shared" si="2"/>
        <v>824 Витрати на виготовлення експериментальних пристроїв </v>
      </c>
    </row>
    <row r="170" spans="1:5" ht="17.25">
      <c r="A170" s="113"/>
      <c r="B170" s="113"/>
      <c r="C170" s="13">
        <v>825</v>
      </c>
      <c r="D170" s="14" t="s">
        <v>150</v>
      </c>
      <c r="E170" t="str">
        <f t="shared" si="2"/>
        <v>825 Витрати на заготівлю і переробку матеріалів </v>
      </c>
    </row>
    <row r="171" spans="1:5" ht="17.25">
      <c r="A171" s="114"/>
      <c r="B171" s="114"/>
      <c r="C171" s="13">
        <v>826</v>
      </c>
      <c r="D171" s="14" t="s">
        <v>151</v>
      </c>
      <c r="E171" t="str">
        <f t="shared" si="2"/>
        <v>826 Видатки до розподілу </v>
      </c>
    </row>
    <row r="172" spans="1:5" ht="17.25">
      <c r="A172" s="13">
        <v>83</v>
      </c>
      <c r="B172" s="14" t="s">
        <v>152</v>
      </c>
      <c r="C172" s="13">
        <v>831</v>
      </c>
      <c r="D172" s="14" t="s">
        <v>153</v>
      </c>
      <c r="E172" t="str">
        <f t="shared" si="2"/>
        <v>831 Інші витрати установ</v>
      </c>
    </row>
    <row r="173" spans="1:5" ht="34.5">
      <c r="A173" s="13">
        <v>84</v>
      </c>
      <c r="B173" s="13" t="s">
        <v>154</v>
      </c>
      <c r="C173" s="13">
        <v>841</v>
      </c>
      <c r="D173" s="14" t="s">
        <v>155</v>
      </c>
      <c r="E173" t="str">
        <f t="shared" si="2"/>
        <v>841 Витрати на амортизацію необоротних активів</v>
      </c>
    </row>
    <row r="174" spans="1:5" ht="34.5">
      <c r="A174" s="13">
        <v>85</v>
      </c>
      <c r="B174" s="13" t="s">
        <v>156</v>
      </c>
      <c r="C174" s="13">
        <v>851</v>
      </c>
      <c r="D174" s="14" t="s">
        <v>156</v>
      </c>
      <c r="E174" t="str">
        <f t="shared" si="2"/>
        <v>851 Витрати майбутніх періодів</v>
      </c>
    </row>
    <row r="175" spans="1:5" ht="17.25">
      <c r="A175" s="109" t="s">
        <v>157</v>
      </c>
      <c r="B175" s="111"/>
      <c r="C175" s="111"/>
      <c r="D175" s="110"/>
      <c r="E175" t="str">
        <f t="shared" si="2"/>
        <v> </v>
      </c>
    </row>
    <row r="176" spans="1:5" ht="69">
      <c r="A176" s="13">
        <v>91</v>
      </c>
      <c r="B176" s="14" t="s">
        <v>158</v>
      </c>
      <c r="C176" s="13">
        <v>911</v>
      </c>
      <c r="D176" s="14" t="s">
        <v>159</v>
      </c>
      <c r="E176" t="str">
        <f t="shared" si="2"/>
        <v>911 Розрахунки замовників з оплати адміністративних послуг</v>
      </c>
    </row>
    <row r="177" spans="1:5" ht="69">
      <c r="A177" s="13">
        <v>92</v>
      </c>
      <c r="B177" s="14" t="s">
        <v>160</v>
      </c>
      <c r="C177" s="13">
        <v>921</v>
      </c>
      <c r="D177" s="14" t="s">
        <v>161</v>
      </c>
      <c r="E177" t="str">
        <f t="shared" si="2"/>
        <v>921 Зобов'язання замовників перед бюджетом за адміністративними послугами</v>
      </c>
    </row>
  </sheetData>
  <sheetProtection/>
  <mergeCells count="83">
    <mergeCell ref="A163:A165"/>
    <mergeCell ref="B163:B165"/>
    <mergeCell ref="A166:A171"/>
    <mergeCell ref="B166:B171"/>
    <mergeCell ref="A175:D175"/>
    <mergeCell ref="A150:A155"/>
    <mergeCell ref="B150:B155"/>
    <mergeCell ref="A156:A158"/>
    <mergeCell ref="B156:B158"/>
    <mergeCell ref="A160:D160"/>
    <mergeCell ref="A161:A162"/>
    <mergeCell ref="B161:B162"/>
    <mergeCell ref="A139:A144"/>
    <mergeCell ref="B139:B144"/>
    <mergeCell ref="A145:A146"/>
    <mergeCell ref="B145:B146"/>
    <mergeCell ref="A147:D147"/>
    <mergeCell ref="A148:A149"/>
    <mergeCell ref="B148:B149"/>
    <mergeCell ref="A125:A126"/>
    <mergeCell ref="B125:B126"/>
    <mergeCell ref="A127:A129"/>
    <mergeCell ref="B127:B129"/>
    <mergeCell ref="A130:A138"/>
    <mergeCell ref="B130:B138"/>
    <mergeCell ref="A112:A115"/>
    <mergeCell ref="B112:B115"/>
    <mergeCell ref="A116:A118"/>
    <mergeCell ref="B116:B118"/>
    <mergeCell ref="A120:A124"/>
    <mergeCell ref="B120:B124"/>
    <mergeCell ref="A103:A104"/>
    <mergeCell ref="B103:B104"/>
    <mergeCell ref="A105:D105"/>
    <mergeCell ref="A106:A108"/>
    <mergeCell ref="B106:B108"/>
    <mergeCell ref="A111:D111"/>
    <mergeCell ref="A95:D95"/>
    <mergeCell ref="A96:A97"/>
    <mergeCell ref="B96:B97"/>
    <mergeCell ref="A99:A100"/>
    <mergeCell ref="B99:B100"/>
    <mergeCell ref="A101:A102"/>
    <mergeCell ref="B101:B102"/>
    <mergeCell ref="A81:A84"/>
    <mergeCell ref="B81:B84"/>
    <mergeCell ref="A85:A86"/>
    <mergeCell ref="B85:B86"/>
    <mergeCell ref="A88:A93"/>
    <mergeCell ref="B88:B93"/>
    <mergeCell ref="A62:D62"/>
    <mergeCell ref="A63:A64"/>
    <mergeCell ref="B63:B64"/>
    <mergeCell ref="A65:A72"/>
    <mergeCell ref="B65:B72"/>
    <mergeCell ref="A73:A80"/>
    <mergeCell ref="B73:B80"/>
    <mergeCell ref="A47:A48"/>
    <mergeCell ref="B47:B48"/>
    <mergeCell ref="A49:A57"/>
    <mergeCell ref="B49:B57"/>
    <mergeCell ref="A60:A61"/>
    <mergeCell ref="B60:B61"/>
    <mergeCell ref="A31:A32"/>
    <mergeCell ref="B31:B32"/>
    <mergeCell ref="A33:D33"/>
    <mergeCell ref="A34:A38"/>
    <mergeCell ref="B34:B38"/>
    <mergeCell ref="A39:A46"/>
    <mergeCell ref="B39:B46"/>
    <mergeCell ref="A23:A24"/>
    <mergeCell ref="B23:B24"/>
    <mergeCell ref="A25:A27"/>
    <mergeCell ref="B25:B27"/>
    <mergeCell ref="A28:A30"/>
    <mergeCell ref="B28:B30"/>
    <mergeCell ref="A1:B1"/>
    <mergeCell ref="C1:D1"/>
    <mergeCell ref="A4:D4"/>
    <mergeCell ref="A5:A13"/>
    <mergeCell ref="B5:B13"/>
    <mergeCell ref="A14:A22"/>
    <mergeCell ref="B14:B2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3:Q262"/>
  <sheetViews>
    <sheetView workbookViewId="0" topLeftCell="A241">
      <selection activeCell="B250" sqref="B250:N250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11.125" style="1" customWidth="1"/>
    <col min="5" max="5" width="10.75390625" style="1" customWidth="1"/>
    <col min="6" max="6" width="9.125" style="1" customWidth="1"/>
    <col min="7" max="7" width="7.125" style="1" customWidth="1"/>
    <col min="8" max="8" width="9.125" style="1" customWidth="1"/>
    <col min="9" max="9" width="13.125" style="1" customWidth="1"/>
    <col min="10" max="15" width="9.125" style="1" customWidth="1"/>
    <col min="16" max="16" width="11.625" style="1" customWidth="1"/>
    <col min="17" max="19" width="9.125" style="1" customWidth="1"/>
    <col min="20" max="16384" width="9.125" style="1" customWidth="1"/>
  </cols>
  <sheetData>
    <row r="2" ht="12.75" hidden="1"/>
    <row r="3" spans="13:17" ht="12.75">
      <c r="M3" s="119" t="s">
        <v>211</v>
      </c>
      <c r="N3" s="119"/>
      <c r="O3" s="119"/>
      <c r="P3" s="119"/>
      <c r="Q3" s="119"/>
    </row>
    <row r="4" spans="13:17" ht="12.75">
      <c r="M4" s="119" t="s">
        <v>212</v>
      </c>
      <c r="N4" s="119"/>
      <c r="O4" s="119"/>
      <c r="P4" s="119"/>
      <c r="Q4" s="119"/>
    </row>
    <row r="5" spans="13:17" ht="12.75">
      <c r="M5" s="119" t="s">
        <v>213</v>
      </c>
      <c r="N5" s="119"/>
      <c r="O5" s="119"/>
      <c r="P5" s="119"/>
      <c r="Q5" s="119"/>
    </row>
    <row r="6" spans="13:17" ht="12.75">
      <c r="M6" s="119" t="s">
        <v>214</v>
      </c>
      <c r="N6" s="119"/>
      <c r="O6" s="119"/>
      <c r="P6" s="119"/>
      <c r="Q6" s="119"/>
    </row>
    <row r="7" spans="1:9" ht="15" customHeight="1">
      <c r="A7" s="122"/>
      <c r="B7" s="122"/>
      <c r="C7" s="122"/>
      <c r="D7" s="2"/>
      <c r="E7" s="2"/>
      <c r="F7" s="2"/>
      <c r="G7" s="2"/>
      <c r="H7" s="2"/>
      <c r="I7" s="2"/>
    </row>
    <row r="8" spans="1:17" ht="12.75">
      <c r="A8" s="118" t="s">
        <v>12</v>
      </c>
      <c r="B8" s="118" t="s">
        <v>13</v>
      </c>
      <c r="C8" s="118" t="s">
        <v>14</v>
      </c>
      <c r="D8" s="118" t="s">
        <v>1</v>
      </c>
      <c r="E8" s="118"/>
      <c r="F8" s="118"/>
      <c r="G8" s="118" t="s">
        <v>2</v>
      </c>
      <c r="H8" s="118" t="s">
        <v>3</v>
      </c>
      <c r="I8" s="118"/>
      <c r="J8" s="118" t="s">
        <v>17</v>
      </c>
      <c r="K8" s="118" t="s">
        <v>18</v>
      </c>
      <c r="L8" s="118"/>
      <c r="M8" s="118"/>
      <c r="N8" s="118"/>
      <c r="O8" s="118"/>
      <c r="P8" s="118" t="s">
        <v>4</v>
      </c>
      <c r="Q8" s="121"/>
    </row>
    <row r="9" spans="1:17" ht="12.7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21"/>
    </row>
    <row r="10" spans="1:17" ht="12.75">
      <c r="A10" s="118"/>
      <c r="B10" s="118"/>
      <c r="C10" s="118"/>
      <c r="D10" s="120" t="s">
        <v>15</v>
      </c>
      <c r="E10" s="120" t="s">
        <v>5</v>
      </c>
      <c r="F10" s="120" t="s">
        <v>6</v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3"/>
    </row>
    <row r="11" spans="1:17" ht="61.5" customHeight="1">
      <c r="A11" s="118"/>
      <c r="B11" s="118"/>
      <c r="C11" s="118"/>
      <c r="D11" s="120"/>
      <c r="E11" s="120"/>
      <c r="F11" s="120"/>
      <c r="G11" s="118"/>
      <c r="H11" s="120" t="s">
        <v>7</v>
      </c>
      <c r="I11" s="120" t="s">
        <v>8</v>
      </c>
      <c r="J11" s="118"/>
      <c r="K11" s="120" t="s">
        <v>7</v>
      </c>
      <c r="L11" s="120" t="s">
        <v>9</v>
      </c>
      <c r="M11" s="120" t="s">
        <v>16</v>
      </c>
      <c r="N11" s="120" t="s">
        <v>10</v>
      </c>
      <c r="O11" s="120" t="s">
        <v>11</v>
      </c>
      <c r="P11" s="118"/>
      <c r="Q11" s="121"/>
    </row>
    <row r="12" spans="1:17" ht="12.75">
      <c r="A12" s="118"/>
      <c r="B12" s="118"/>
      <c r="C12" s="118"/>
      <c r="D12" s="120"/>
      <c r="E12" s="120"/>
      <c r="F12" s="120"/>
      <c r="G12" s="118"/>
      <c r="H12" s="120"/>
      <c r="I12" s="120"/>
      <c r="J12" s="118"/>
      <c r="K12" s="120"/>
      <c r="L12" s="120"/>
      <c r="M12" s="120"/>
      <c r="N12" s="120"/>
      <c r="O12" s="120"/>
      <c r="P12" s="118"/>
      <c r="Q12" s="121"/>
    </row>
    <row r="13" spans="1:17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  <c r="Q13" s="3"/>
    </row>
    <row r="14" spans="1:17" ht="12.75">
      <c r="A14" s="4">
        <v>1</v>
      </c>
      <c r="B14" s="22" t="s">
        <v>236</v>
      </c>
      <c r="C14" s="6"/>
      <c r="D14" s="22">
        <v>101600001</v>
      </c>
      <c r="E14" s="6"/>
      <c r="F14" s="6"/>
      <c r="G14" s="6" t="s">
        <v>210</v>
      </c>
      <c r="H14" s="7">
        <v>1</v>
      </c>
      <c r="I14" s="23">
        <v>105</v>
      </c>
      <c r="J14" s="6"/>
      <c r="K14" s="7">
        <v>1</v>
      </c>
      <c r="L14" s="23">
        <v>105</v>
      </c>
      <c r="M14" s="23">
        <v>105</v>
      </c>
      <c r="N14" s="23">
        <v>105</v>
      </c>
      <c r="O14" s="7">
        <v>4</v>
      </c>
      <c r="P14" s="4" t="s">
        <v>245</v>
      </c>
      <c r="Q14" s="3"/>
    </row>
    <row r="15" spans="1:17" ht="12.75">
      <c r="A15" s="4">
        <v>2</v>
      </c>
      <c r="B15" s="22" t="s">
        <v>236</v>
      </c>
      <c r="C15" s="6"/>
      <c r="D15" s="22">
        <v>101600002</v>
      </c>
      <c r="E15" s="6"/>
      <c r="F15" s="6"/>
      <c r="G15" s="6" t="s">
        <v>210</v>
      </c>
      <c r="H15" s="7">
        <v>1</v>
      </c>
      <c r="I15" s="23">
        <v>105</v>
      </c>
      <c r="J15" s="6"/>
      <c r="K15" s="7">
        <v>1</v>
      </c>
      <c r="L15" s="23">
        <v>105</v>
      </c>
      <c r="M15" s="23">
        <v>105</v>
      </c>
      <c r="N15" s="23">
        <v>105</v>
      </c>
      <c r="O15" s="7">
        <v>4</v>
      </c>
      <c r="P15" s="4" t="s">
        <v>245</v>
      </c>
      <c r="Q15" s="3"/>
    </row>
    <row r="16" spans="1:17" ht="12.75">
      <c r="A16" s="4">
        <v>3</v>
      </c>
      <c r="B16" s="22" t="s">
        <v>237</v>
      </c>
      <c r="C16" s="6"/>
      <c r="D16" s="22">
        <v>11130001</v>
      </c>
      <c r="E16" s="6"/>
      <c r="F16" s="6"/>
      <c r="G16" s="6" t="s">
        <v>210</v>
      </c>
      <c r="H16" s="7">
        <v>1</v>
      </c>
      <c r="I16" s="23">
        <v>36</v>
      </c>
      <c r="J16" s="6"/>
      <c r="K16" s="7">
        <v>1</v>
      </c>
      <c r="L16" s="23">
        <v>36</v>
      </c>
      <c r="M16" s="23">
        <f aca="true" t="shared" si="0" ref="M16:M21">L16/2</f>
        <v>18</v>
      </c>
      <c r="N16" s="23">
        <v>36</v>
      </c>
      <c r="O16" s="7"/>
      <c r="P16" s="4" t="s">
        <v>245</v>
      </c>
      <c r="Q16" s="3"/>
    </row>
    <row r="17" spans="1:17" ht="12.75">
      <c r="A17" s="4">
        <v>4</v>
      </c>
      <c r="B17" s="22" t="s">
        <v>238</v>
      </c>
      <c r="C17" s="6"/>
      <c r="D17" s="22">
        <v>11130012</v>
      </c>
      <c r="E17" s="6"/>
      <c r="F17" s="6"/>
      <c r="G17" s="6" t="s">
        <v>210</v>
      </c>
      <c r="H17" s="7">
        <v>1</v>
      </c>
      <c r="I17" s="23">
        <v>20</v>
      </c>
      <c r="J17" s="6"/>
      <c r="K17" s="7">
        <v>1</v>
      </c>
      <c r="L17" s="23">
        <v>20</v>
      </c>
      <c r="M17" s="23">
        <f t="shared" si="0"/>
        <v>10</v>
      </c>
      <c r="N17" s="23">
        <v>20</v>
      </c>
      <c r="O17" s="7"/>
      <c r="P17" s="4" t="s">
        <v>245</v>
      </c>
      <c r="Q17" s="3"/>
    </row>
    <row r="18" spans="1:17" ht="12.75">
      <c r="A18" s="4">
        <v>5</v>
      </c>
      <c r="B18" s="22" t="s">
        <v>238</v>
      </c>
      <c r="C18" s="6"/>
      <c r="D18" s="22">
        <v>11130013</v>
      </c>
      <c r="E18" s="6"/>
      <c r="F18" s="6"/>
      <c r="G18" s="6" t="s">
        <v>210</v>
      </c>
      <c r="H18" s="7">
        <v>1</v>
      </c>
      <c r="I18" s="23">
        <v>20</v>
      </c>
      <c r="J18" s="6"/>
      <c r="K18" s="7">
        <v>1</v>
      </c>
      <c r="L18" s="23">
        <v>20</v>
      </c>
      <c r="M18" s="23">
        <f t="shared" si="0"/>
        <v>10</v>
      </c>
      <c r="N18" s="23">
        <v>20</v>
      </c>
      <c r="O18" s="7"/>
      <c r="P18" s="4" t="s">
        <v>245</v>
      </c>
      <c r="Q18" s="3"/>
    </row>
    <row r="19" spans="1:17" ht="12.75">
      <c r="A19" s="4">
        <v>6</v>
      </c>
      <c r="B19" s="22" t="s">
        <v>238</v>
      </c>
      <c r="C19" s="6"/>
      <c r="D19" s="22">
        <v>11130014</v>
      </c>
      <c r="E19" s="6"/>
      <c r="F19" s="6"/>
      <c r="G19" s="6" t="s">
        <v>210</v>
      </c>
      <c r="H19" s="7">
        <v>1</v>
      </c>
      <c r="I19" s="23">
        <v>20</v>
      </c>
      <c r="J19" s="6"/>
      <c r="K19" s="7">
        <v>1</v>
      </c>
      <c r="L19" s="23">
        <v>20</v>
      </c>
      <c r="M19" s="23">
        <f t="shared" si="0"/>
        <v>10</v>
      </c>
      <c r="N19" s="23">
        <v>20</v>
      </c>
      <c r="O19" s="7"/>
      <c r="P19" s="4" t="s">
        <v>245</v>
      </c>
      <c r="Q19" s="3"/>
    </row>
    <row r="20" spans="1:17" ht="12.75" customHeight="1">
      <c r="A20" s="4">
        <v>7</v>
      </c>
      <c r="B20" s="22" t="s">
        <v>238</v>
      </c>
      <c r="C20" s="6"/>
      <c r="D20" s="22">
        <v>11130015</v>
      </c>
      <c r="E20" s="6"/>
      <c r="F20" s="6"/>
      <c r="G20" s="6" t="s">
        <v>210</v>
      </c>
      <c r="H20" s="7">
        <v>1</v>
      </c>
      <c r="I20" s="23">
        <v>20</v>
      </c>
      <c r="J20" s="6"/>
      <c r="K20" s="7">
        <v>1</v>
      </c>
      <c r="L20" s="23">
        <v>20</v>
      </c>
      <c r="M20" s="23">
        <f t="shared" si="0"/>
        <v>10</v>
      </c>
      <c r="N20" s="23">
        <v>20</v>
      </c>
      <c r="O20" s="7"/>
      <c r="P20" s="4" t="s">
        <v>245</v>
      </c>
      <c r="Q20" s="3"/>
    </row>
    <row r="21" spans="1:17" ht="12.75">
      <c r="A21" s="4">
        <v>8</v>
      </c>
      <c r="B21" s="22" t="s">
        <v>238</v>
      </c>
      <c r="C21" s="6"/>
      <c r="D21" s="22">
        <v>11130016</v>
      </c>
      <c r="E21" s="6"/>
      <c r="F21" s="6"/>
      <c r="G21" s="6" t="s">
        <v>210</v>
      </c>
      <c r="H21" s="7">
        <v>1</v>
      </c>
      <c r="I21" s="23">
        <v>20</v>
      </c>
      <c r="J21" s="6"/>
      <c r="K21" s="7">
        <v>1</v>
      </c>
      <c r="L21" s="23">
        <v>20</v>
      </c>
      <c r="M21" s="23">
        <f t="shared" si="0"/>
        <v>10</v>
      </c>
      <c r="N21" s="23">
        <v>20</v>
      </c>
      <c r="O21" s="7"/>
      <c r="P21" s="4" t="s">
        <v>245</v>
      </c>
      <c r="Q21" s="3"/>
    </row>
    <row r="22" spans="1:17" ht="12.75">
      <c r="A22" s="4">
        <v>9</v>
      </c>
      <c r="B22" s="22" t="s">
        <v>239</v>
      </c>
      <c r="C22" s="6"/>
      <c r="D22" s="22">
        <v>11130017</v>
      </c>
      <c r="E22" s="6"/>
      <c r="F22" s="6"/>
      <c r="G22" s="6" t="s">
        <v>210</v>
      </c>
      <c r="H22" s="7">
        <v>1</v>
      </c>
      <c r="I22" s="23">
        <v>328</v>
      </c>
      <c r="J22" s="6"/>
      <c r="K22" s="7">
        <v>1</v>
      </c>
      <c r="L22" s="23">
        <v>328</v>
      </c>
      <c r="M22" s="23">
        <f aca="true" t="shared" si="1" ref="M22:M30">L22/2</f>
        <v>164</v>
      </c>
      <c r="N22" s="23">
        <v>328</v>
      </c>
      <c r="O22" s="7"/>
      <c r="P22" s="4" t="s">
        <v>245</v>
      </c>
      <c r="Q22" s="3"/>
    </row>
    <row r="23" spans="1:17" ht="12.75">
      <c r="A23" s="4">
        <v>10</v>
      </c>
      <c r="B23" s="22" t="s">
        <v>237</v>
      </c>
      <c r="C23" s="6"/>
      <c r="D23" s="22">
        <v>11130018</v>
      </c>
      <c r="E23" s="6"/>
      <c r="F23" s="6"/>
      <c r="G23" s="6" t="s">
        <v>210</v>
      </c>
      <c r="H23" s="7">
        <v>1</v>
      </c>
      <c r="I23" s="23">
        <v>460</v>
      </c>
      <c r="J23" s="6"/>
      <c r="K23" s="7">
        <v>1</v>
      </c>
      <c r="L23" s="23">
        <v>460</v>
      </c>
      <c r="M23" s="23">
        <f t="shared" si="1"/>
        <v>230</v>
      </c>
      <c r="N23" s="23">
        <v>460</v>
      </c>
      <c r="O23" s="7"/>
      <c r="P23" s="4" t="s">
        <v>245</v>
      </c>
      <c r="Q23" s="3"/>
    </row>
    <row r="24" spans="1:17" ht="12.75">
      <c r="A24" s="4">
        <v>11</v>
      </c>
      <c r="B24" s="22" t="s">
        <v>240</v>
      </c>
      <c r="C24" s="6"/>
      <c r="D24" s="22">
        <v>11130019</v>
      </c>
      <c r="E24" s="6"/>
      <c r="F24" s="6"/>
      <c r="G24" s="6" t="s">
        <v>210</v>
      </c>
      <c r="H24" s="7">
        <v>1</v>
      </c>
      <c r="I24" s="23">
        <v>512</v>
      </c>
      <c r="J24" s="6"/>
      <c r="K24" s="7">
        <v>1</v>
      </c>
      <c r="L24" s="23">
        <v>512</v>
      </c>
      <c r="M24" s="23">
        <f t="shared" si="1"/>
        <v>256</v>
      </c>
      <c r="N24" s="23">
        <v>512</v>
      </c>
      <c r="O24" s="7"/>
      <c r="P24" s="4" t="s">
        <v>245</v>
      </c>
      <c r="Q24" s="3"/>
    </row>
    <row r="25" spans="1:17" ht="12.75">
      <c r="A25" s="4">
        <v>12</v>
      </c>
      <c r="B25" s="22" t="s">
        <v>241</v>
      </c>
      <c r="C25" s="6"/>
      <c r="D25" s="22">
        <v>11130020</v>
      </c>
      <c r="E25" s="6"/>
      <c r="F25" s="6"/>
      <c r="G25" s="6" t="s">
        <v>210</v>
      </c>
      <c r="H25" s="7">
        <v>1</v>
      </c>
      <c r="I25" s="23">
        <v>512</v>
      </c>
      <c r="J25" s="6"/>
      <c r="K25" s="7">
        <v>1</v>
      </c>
      <c r="L25" s="23">
        <v>512</v>
      </c>
      <c r="M25" s="23">
        <f t="shared" si="1"/>
        <v>256</v>
      </c>
      <c r="N25" s="23">
        <v>512</v>
      </c>
      <c r="O25" s="7"/>
      <c r="P25" s="4" t="s">
        <v>245</v>
      </c>
      <c r="Q25" s="3"/>
    </row>
    <row r="26" spans="1:17" ht="12.75">
      <c r="A26" s="4">
        <v>13</v>
      </c>
      <c r="B26" s="22" t="s">
        <v>238</v>
      </c>
      <c r="C26" s="6"/>
      <c r="D26" s="22">
        <v>11130021</v>
      </c>
      <c r="E26" s="6"/>
      <c r="F26" s="6"/>
      <c r="G26" s="6" t="s">
        <v>210</v>
      </c>
      <c r="H26" s="7">
        <v>1</v>
      </c>
      <c r="I26" s="23">
        <v>153</v>
      </c>
      <c r="J26" s="6"/>
      <c r="K26" s="7">
        <v>1</v>
      </c>
      <c r="L26" s="23">
        <v>153</v>
      </c>
      <c r="M26" s="23">
        <f t="shared" si="1"/>
        <v>76.5</v>
      </c>
      <c r="N26" s="23">
        <v>153</v>
      </c>
      <c r="O26" s="7"/>
      <c r="P26" s="4" t="s">
        <v>245</v>
      </c>
      <c r="Q26" s="3"/>
    </row>
    <row r="27" spans="1:17" ht="12.75">
      <c r="A27" s="4">
        <v>14</v>
      </c>
      <c r="B27" s="22" t="s">
        <v>242</v>
      </c>
      <c r="C27" s="6"/>
      <c r="D27" s="22">
        <v>11130022</v>
      </c>
      <c r="E27" s="6"/>
      <c r="F27" s="6"/>
      <c r="G27" s="6" t="s">
        <v>210</v>
      </c>
      <c r="H27" s="7">
        <v>1</v>
      </c>
      <c r="I27" s="23">
        <v>256</v>
      </c>
      <c r="J27" s="6"/>
      <c r="K27" s="7">
        <v>1</v>
      </c>
      <c r="L27" s="23">
        <v>256</v>
      </c>
      <c r="M27" s="23">
        <f t="shared" si="1"/>
        <v>128</v>
      </c>
      <c r="N27" s="23">
        <v>256</v>
      </c>
      <c r="O27" s="7"/>
      <c r="P27" s="4" t="s">
        <v>245</v>
      </c>
      <c r="Q27" s="3"/>
    </row>
    <row r="28" spans="1:17" ht="12.75">
      <c r="A28" s="4">
        <v>15</v>
      </c>
      <c r="B28" s="22" t="s">
        <v>242</v>
      </c>
      <c r="C28" s="6"/>
      <c r="D28" s="22">
        <v>11130023</v>
      </c>
      <c r="E28" s="6"/>
      <c r="F28" s="6"/>
      <c r="G28" s="6" t="s">
        <v>210</v>
      </c>
      <c r="H28" s="7">
        <v>1</v>
      </c>
      <c r="I28" s="23">
        <v>596</v>
      </c>
      <c r="J28" s="6"/>
      <c r="K28" s="7">
        <v>1</v>
      </c>
      <c r="L28" s="23">
        <v>596</v>
      </c>
      <c r="M28" s="23">
        <f t="shared" si="1"/>
        <v>298</v>
      </c>
      <c r="N28" s="23">
        <v>596</v>
      </c>
      <c r="O28" s="7"/>
      <c r="P28" s="4" t="s">
        <v>245</v>
      </c>
      <c r="Q28" s="3"/>
    </row>
    <row r="29" spans="1:17" ht="12.75">
      <c r="A29" s="4">
        <v>16</v>
      </c>
      <c r="B29" s="22" t="s">
        <v>243</v>
      </c>
      <c r="C29" s="6"/>
      <c r="D29" s="22">
        <v>11130024</v>
      </c>
      <c r="E29" s="6"/>
      <c r="F29" s="6"/>
      <c r="G29" s="6" t="s">
        <v>210</v>
      </c>
      <c r="H29" s="7">
        <v>1</v>
      </c>
      <c r="I29" s="23">
        <v>200</v>
      </c>
      <c r="J29" s="6"/>
      <c r="K29" s="7">
        <v>1</v>
      </c>
      <c r="L29" s="23">
        <v>200</v>
      </c>
      <c r="M29" s="23">
        <f t="shared" si="1"/>
        <v>100</v>
      </c>
      <c r="N29" s="23">
        <v>200</v>
      </c>
      <c r="O29" s="7"/>
      <c r="P29" s="4" t="s">
        <v>245</v>
      </c>
      <c r="Q29" s="3"/>
    </row>
    <row r="30" spans="1:17" ht="12.75">
      <c r="A30" s="4">
        <v>17</v>
      </c>
      <c r="B30" s="22" t="s">
        <v>244</v>
      </c>
      <c r="C30" s="6"/>
      <c r="D30" s="22">
        <v>11130025</v>
      </c>
      <c r="E30" s="6"/>
      <c r="F30" s="6"/>
      <c r="G30" s="6" t="s">
        <v>210</v>
      </c>
      <c r="H30" s="7">
        <v>1</v>
      </c>
      <c r="I30" s="23">
        <v>965</v>
      </c>
      <c r="J30" s="6"/>
      <c r="K30" s="7">
        <v>1</v>
      </c>
      <c r="L30" s="23">
        <v>965</v>
      </c>
      <c r="M30" s="23">
        <f t="shared" si="1"/>
        <v>482.5</v>
      </c>
      <c r="N30" s="23">
        <v>965</v>
      </c>
      <c r="O30" s="7"/>
      <c r="P30" s="4" t="s">
        <v>245</v>
      </c>
      <c r="Q30" s="3"/>
    </row>
    <row r="31" spans="1:17" ht="12.75">
      <c r="A31" s="4">
        <v>18</v>
      </c>
      <c r="B31" s="22" t="s">
        <v>235</v>
      </c>
      <c r="C31" s="22"/>
      <c r="D31" s="22">
        <v>101300001</v>
      </c>
      <c r="E31" s="6"/>
      <c r="F31" s="6"/>
      <c r="G31" s="6" t="s">
        <v>210</v>
      </c>
      <c r="H31" s="7">
        <v>1</v>
      </c>
      <c r="I31" s="23">
        <v>65785</v>
      </c>
      <c r="J31" s="6"/>
      <c r="K31" s="7">
        <v>1</v>
      </c>
      <c r="L31" s="23">
        <v>65785</v>
      </c>
      <c r="M31" s="23">
        <v>65785</v>
      </c>
      <c r="N31" s="23">
        <v>65785</v>
      </c>
      <c r="O31" s="7">
        <v>20</v>
      </c>
      <c r="P31" s="4" t="s">
        <v>252</v>
      </c>
      <c r="Q31" s="3"/>
    </row>
    <row r="32" spans="1:17" ht="12.75">
      <c r="A32" s="4">
        <v>19</v>
      </c>
      <c r="B32" s="22" t="s">
        <v>246</v>
      </c>
      <c r="C32" s="22"/>
      <c r="D32" s="22">
        <v>101300002</v>
      </c>
      <c r="E32" s="6"/>
      <c r="F32" s="6"/>
      <c r="G32" s="6" t="s">
        <v>210</v>
      </c>
      <c r="H32" s="7">
        <v>1</v>
      </c>
      <c r="I32" s="23">
        <v>2911</v>
      </c>
      <c r="J32" s="6"/>
      <c r="K32" s="7">
        <v>1</v>
      </c>
      <c r="L32" s="23">
        <v>2911</v>
      </c>
      <c r="M32" s="23">
        <v>2911</v>
      </c>
      <c r="N32" s="23">
        <v>2911</v>
      </c>
      <c r="O32" s="7">
        <v>15</v>
      </c>
      <c r="P32" s="4" t="s">
        <v>252</v>
      </c>
      <c r="Q32" s="3"/>
    </row>
    <row r="33" spans="1:17" ht="12.75">
      <c r="A33" s="4">
        <v>20</v>
      </c>
      <c r="B33" s="22" t="s">
        <v>247</v>
      </c>
      <c r="C33" s="22"/>
      <c r="D33" s="22">
        <v>101300003</v>
      </c>
      <c r="E33" s="6"/>
      <c r="F33" s="6"/>
      <c r="G33" s="6" t="s">
        <v>210</v>
      </c>
      <c r="H33" s="7">
        <v>1</v>
      </c>
      <c r="I33" s="23">
        <v>398</v>
      </c>
      <c r="J33" s="6"/>
      <c r="K33" s="7">
        <v>1</v>
      </c>
      <c r="L33" s="23">
        <v>398</v>
      </c>
      <c r="M33" s="23">
        <v>398</v>
      </c>
      <c r="N33" s="23">
        <v>398</v>
      </c>
      <c r="O33" s="7">
        <v>15</v>
      </c>
      <c r="P33" s="4" t="s">
        <v>252</v>
      </c>
      <c r="Q33" s="3"/>
    </row>
    <row r="34" spans="1:17" ht="12.75">
      <c r="A34" s="4">
        <v>21</v>
      </c>
      <c r="B34" s="22" t="s">
        <v>248</v>
      </c>
      <c r="C34" s="22"/>
      <c r="D34" s="22">
        <v>101400001</v>
      </c>
      <c r="E34" s="6"/>
      <c r="F34" s="6"/>
      <c r="G34" s="6" t="s">
        <v>210</v>
      </c>
      <c r="H34" s="7">
        <v>1</v>
      </c>
      <c r="I34" s="25">
        <v>5658</v>
      </c>
      <c r="J34" s="6"/>
      <c r="K34" s="7">
        <v>1</v>
      </c>
      <c r="L34" s="25">
        <v>5658</v>
      </c>
      <c r="M34" s="25">
        <v>5658</v>
      </c>
      <c r="N34" s="25">
        <v>5658</v>
      </c>
      <c r="O34" s="7">
        <v>5</v>
      </c>
      <c r="P34" s="4" t="s">
        <v>252</v>
      </c>
      <c r="Q34" s="3"/>
    </row>
    <row r="35" spans="1:17" ht="15">
      <c r="A35" s="4">
        <v>22</v>
      </c>
      <c r="B35" s="22" t="s">
        <v>249</v>
      </c>
      <c r="C35" s="6"/>
      <c r="D35" s="22">
        <v>11130004</v>
      </c>
      <c r="E35" s="6"/>
      <c r="F35" s="6"/>
      <c r="G35" s="6" t="s">
        <v>210</v>
      </c>
      <c r="H35" s="7">
        <v>1</v>
      </c>
      <c r="I35" s="20">
        <v>38</v>
      </c>
      <c r="J35" s="6"/>
      <c r="K35" s="7">
        <v>1</v>
      </c>
      <c r="L35" s="20">
        <v>38</v>
      </c>
      <c r="M35" s="18">
        <f aca="true" t="shared" si="2" ref="M35:M40">L35/2</f>
        <v>19</v>
      </c>
      <c r="N35" s="20">
        <v>38</v>
      </c>
      <c r="O35" s="7"/>
      <c r="P35" s="4" t="s">
        <v>252</v>
      </c>
      <c r="Q35" s="3"/>
    </row>
    <row r="36" spans="1:17" ht="15">
      <c r="A36" s="4">
        <v>23</v>
      </c>
      <c r="B36" s="22" t="s">
        <v>249</v>
      </c>
      <c r="C36" s="6"/>
      <c r="D36" s="22">
        <v>11130005</v>
      </c>
      <c r="E36" s="6"/>
      <c r="F36" s="6"/>
      <c r="G36" s="6" t="s">
        <v>210</v>
      </c>
      <c r="H36" s="7">
        <v>1</v>
      </c>
      <c r="I36" s="20">
        <v>38</v>
      </c>
      <c r="J36" s="6"/>
      <c r="K36" s="7">
        <v>1</v>
      </c>
      <c r="L36" s="20">
        <v>38</v>
      </c>
      <c r="M36" s="18">
        <f t="shared" si="2"/>
        <v>19</v>
      </c>
      <c r="N36" s="20">
        <v>38</v>
      </c>
      <c r="O36" s="7"/>
      <c r="P36" s="4" t="s">
        <v>252</v>
      </c>
      <c r="Q36" s="3"/>
    </row>
    <row r="37" spans="1:17" ht="15">
      <c r="A37" s="4">
        <v>24</v>
      </c>
      <c r="B37" s="22" t="s">
        <v>249</v>
      </c>
      <c r="C37" s="6"/>
      <c r="D37" s="22">
        <v>11130015</v>
      </c>
      <c r="E37" s="6"/>
      <c r="F37" s="6"/>
      <c r="G37" s="6" t="s">
        <v>210</v>
      </c>
      <c r="H37" s="7">
        <v>1</v>
      </c>
      <c r="I37" s="20">
        <v>30</v>
      </c>
      <c r="J37" s="6"/>
      <c r="K37" s="7">
        <v>1</v>
      </c>
      <c r="L37" s="20">
        <v>30</v>
      </c>
      <c r="M37" s="18">
        <f t="shared" si="2"/>
        <v>15</v>
      </c>
      <c r="N37" s="20">
        <v>30</v>
      </c>
      <c r="O37" s="7"/>
      <c r="P37" s="4" t="s">
        <v>252</v>
      </c>
      <c r="Q37" s="3"/>
    </row>
    <row r="38" spans="1:17" ht="15">
      <c r="A38" s="4">
        <v>25</v>
      </c>
      <c r="B38" s="22" t="s">
        <v>249</v>
      </c>
      <c r="C38" s="6"/>
      <c r="D38" s="22">
        <v>11130016</v>
      </c>
      <c r="E38" s="6"/>
      <c r="F38" s="6"/>
      <c r="G38" s="6" t="s">
        <v>210</v>
      </c>
      <c r="H38" s="7">
        <v>1</v>
      </c>
      <c r="I38" s="20">
        <v>30</v>
      </c>
      <c r="J38" s="6"/>
      <c r="K38" s="7">
        <v>1</v>
      </c>
      <c r="L38" s="20">
        <v>30</v>
      </c>
      <c r="M38" s="18">
        <f t="shared" si="2"/>
        <v>15</v>
      </c>
      <c r="N38" s="20">
        <v>30</v>
      </c>
      <c r="O38" s="7"/>
      <c r="P38" s="4" t="s">
        <v>252</v>
      </c>
      <c r="Q38" s="3"/>
    </row>
    <row r="39" spans="1:17" ht="15">
      <c r="A39" s="4">
        <v>26</v>
      </c>
      <c r="B39" s="22" t="s">
        <v>249</v>
      </c>
      <c r="C39" s="6"/>
      <c r="D39" s="22">
        <v>11130020</v>
      </c>
      <c r="E39" s="6"/>
      <c r="F39" s="6"/>
      <c r="G39" s="6" t="s">
        <v>210</v>
      </c>
      <c r="H39" s="7">
        <v>1</v>
      </c>
      <c r="I39" s="20">
        <v>24</v>
      </c>
      <c r="J39" s="6"/>
      <c r="K39" s="7">
        <v>1</v>
      </c>
      <c r="L39" s="20">
        <v>24</v>
      </c>
      <c r="M39" s="18">
        <f t="shared" si="2"/>
        <v>12</v>
      </c>
      <c r="N39" s="20">
        <v>24</v>
      </c>
      <c r="O39" s="7"/>
      <c r="P39" s="4" t="s">
        <v>252</v>
      </c>
      <c r="Q39" s="3"/>
    </row>
    <row r="40" spans="1:17" ht="15">
      <c r="A40" s="4">
        <v>27</v>
      </c>
      <c r="B40" s="22" t="s">
        <v>249</v>
      </c>
      <c r="C40" s="6"/>
      <c r="D40" s="22">
        <v>11130021</v>
      </c>
      <c r="E40" s="6"/>
      <c r="F40" s="6"/>
      <c r="G40" s="6" t="s">
        <v>210</v>
      </c>
      <c r="H40" s="7">
        <v>1</v>
      </c>
      <c r="I40" s="20">
        <v>24</v>
      </c>
      <c r="J40" s="6"/>
      <c r="K40" s="7">
        <v>1</v>
      </c>
      <c r="L40" s="20">
        <v>24</v>
      </c>
      <c r="M40" s="18">
        <f t="shared" si="2"/>
        <v>12</v>
      </c>
      <c r="N40" s="20">
        <v>24</v>
      </c>
      <c r="O40" s="7"/>
      <c r="P40" s="4" t="s">
        <v>252</v>
      </c>
      <c r="Q40" s="3"/>
    </row>
    <row r="41" spans="1:17" ht="15">
      <c r="A41" s="4">
        <v>28</v>
      </c>
      <c r="B41" s="22" t="s">
        <v>249</v>
      </c>
      <c r="C41" s="6"/>
      <c r="D41" s="22">
        <v>11130022</v>
      </c>
      <c r="E41" s="6"/>
      <c r="F41" s="6"/>
      <c r="G41" s="6" t="s">
        <v>210</v>
      </c>
      <c r="H41" s="7">
        <v>1</v>
      </c>
      <c r="I41" s="20">
        <v>24</v>
      </c>
      <c r="J41" s="6"/>
      <c r="K41" s="7">
        <v>1</v>
      </c>
      <c r="L41" s="20">
        <v>24</v>
      </c>
      <c r="M41" s="18">
        <f>L41/2</f>
        <v>12</v>
      </c>
      <c r="N41" s="20">
        <v>24</v>
      </c>
      <c r="O41" s="7"/>
      <c r="P41" s="4" t="s">
        <v>252</v>
      </c>
      <c r="Q41" s="3"/>
    </row>
    <row r="42" spans="1:17" ht="15">
      <c r="A42" s="4">
        <v>29</v>
      </c>
      <c r="B42" s="22" t="s">
        <v>250</v>
      </c>
      <c r="C42" s="6"/>
      <c r="D42" s="22">
        <v>11130024</v>
      </c>
      <c r="E42" s="6"/>
      <c r="F42" s="6"/>
      <c r="G42" s="6" t="s">
        <v>210</v>
      </c>
      <c r="H42" s="7">
        <v>1</v>
      </c>
      <c r="I42" s="20">
        <v>45</v>
      </c>
      <c r="J42" s="6"/>
      <c r="K42" s="7">
        <v>1</v>
      </c>
      <c r="L42" s="20">
        <v>45</v>
      </c>
      <c r="M42" s="18">
        <f>L42/2</f>
        <v>22.5</v>
      </c>
      <c r="N42" s="20">
        <v>45</v>
      </c>
      <c r="O42" s="7"/>
      <c r="P42" s="4" t="s">
        <v>252</v>
      </c>
      <c r="Q42" s="3"/>
    </row>
    <row r="43" spans="1:17" ht="15">
      <c r="A43" s="4">
        <v>30</v>
      </c>
      <c r="B43" s="22" t="s">
        <v>216</v>
      </c>
      <c r="C43" s="6"/>
      <c r="D43" s="22">
        <v>11130025</v>
      </c>
      <c r="E43" s="6"/>
      <c r="F43" s="6"/>
      <c r="G43" s="6" t="s">
        <v>210</v>
      </c>
      <c r="H43" s="7">
        <v>1</v>
      </c>
      <c r="I43" s="20">
        <v>4</v>
      </c>
      <c r="J43" s="6"/>
      <c r="K43" s="7">
        <v>1</v>
      </c>
      <c r="L43" s="20">
        <v>4</v>
      </c>
      <c r="M43" s="18">
        <f>L43/2</f>
        <v>2</v>
      </c>
      <c r="N43" s="20">
        <v>4</v>
      </c>
      <c r="O43" s="7"/>
      <c r="P43" s="4" t="s">
        <v>252</v>
      </c>
      <c r="Q43" s="3"/>
    </row>
    <row r="44" spans="1:17" ht="15">
      <c r="A44" s="4">
        <v>31</v>
      </c>
      <c r="B44" s="22" t="s">
        <v>251</v>
      </c>
      <c r="C44" s="6"/>
      <c r="D44" s="22">
        <v>11130026</v>
      </c>
      <c r="E44" s="6"/>
      <c r="F44" s="6"/>
      <c r="G44" s="6" t="s">
        <v>210</v>
      </c>
      <c r="H44" s="7">
        <v>1</v>
      </c>
      <c r="I44" s="20">
        <v>13</v>
      </c>
      <c r="J44" s="6"/>
      <c r="K44" s="7">
        <v>1</v>
      </c>
      <c r="L44" s="20">
        <v>13</v>
      </c>
      <c r="M44" s="18">
        <f>L44/2</f>
        <v>6.5</v>
      </c>
      <c r="N44" s="20">
        <v>13</v>
      </c>
      <c r="O44" s="7"/>
      <c r="P44" s="4" t="s">
        <v>252</v>
      </c>
      <c r="Q44" s="3"/>
    </row>
    <row r="45" spans="1:17" ht="15">
      <c r="A45" s="4">
        <v>32</v>
      </c>
      <c r="B45" s="22" t="s">
        <v>231</v>
      </c>
      <c r="C45" s="6"/>
      <c r="D45" s="22">
        <v>11130028</v>
      </c>
      <c r="E45" s="6"/>
      <c r="F45" s="6"/>
      <c r="G45" s="6" t="s">
        <v>210</v>
      </c>
      <c r="H45" s="7">
        <v>1</v>
      </c>
      <c r="I45" s="20">
        <v>11</v>
      </c>
      <c r="J45" s="6"/>
      <c r="K45" s="7">
        <v>1</v>
      </c>
      <c r="L45" s="20">
        <v>11</v>
      </c>
      <c r="M45" s="18">
        <f>L45/2</f>
        <v>5.5</v>
      </c>
      <c r="N45" s="20">
        <v>11</v>
      </c>
      <c r="O45" s="7"/>
      <c r="P45" s="4" t="s">
        <v>252</v>
      </c>
      <c r="Q45" s="3"/>
    </row>
    <row r="46" spans="1:17" ht="24">
      <c r="A46" s="4">
        <v>33</v>
      </c>
      <c r="B46" s="6" t="s">
        <v>253</v>
      </c>
      <c r="C46" s="56" t="s">
        <v>254</v>
      </c>
      <c r="D46" s="6">
        <v>101300001</v>
      </c>
      <c r="E46" s="6"/>
      <c r="F46" s="6"/>
      <c r="G46" s="50" t="s">
        <v>255</v>
      </c>
      <c r="H46" s="7">
        <v>1</v>
      </c>
      <c r="I46" s="62">
        <v>6982517</v>
      </c>
      <c r="J46" s="6"/>
      <c r="K46" s="7">
        <v>1</v>
      </c>
      <c r="L46" s="51">
        <v>6982517</v>
      </c>
      <c r="M46" s="51">
        <v>421008.85</v>
      </c>
      <c r="N46" s="51">
        <v>6982517</v>
      </c>
      <c r="O46" s="52">
        <v>20</v>
      </c>
      <c r="P46" s="4" t="s">
        <v>316</v>
      </c>
      <c r="Q46" s="3"/>
    </row>
    <row r="47" spans="1:17" ht="12.75">
      <c r="A47" s="4">
        <v>34</v>
      </c>
      <c r="B47" s="6" t="s">
        <v>256</v>
      </c>
      <c r="C47" s="6"/>
      <c r="D47" s="6">
        <v>101300002</v>
      </c>
      <c r="E47" s="6"/>
      <c r="F47" s="6"/>
      <c r="G47" s="50" t="s">
        <v>255</v>
      </c>
      <c r="H47" s="61">
        <v>1</v>
      </c>
      <c r="I47" s="62">
        <v>4610</v>
      </c>
      <c r="J47" s="49"/>
      <c r="K47" s="61">
        <v>1</v>
      </c>
      <c r="L47" s="62">
        <v>4610</v>
      </c>
      <c r="M47" s="62">
        <v>4610</v>
      </c>
      <c r="N47" s="62">
        <v>4610</v>
      </c>
      <c r="O47" s="63">
        <v>15</v>
      </c>
      <c r="P47" s="4" t="s">
        <v>316</v>
      </c>
      <c r="Q47" s="3"/>
    </row>
    <row r="48" spans="1:17" ht="12.75">
      <c r="A48" s="4">
        <v>35</v>
      </c>
      <c r="B48" s="6" t="s">
        <v>257</v>
      </c>
      <c r="C48" s="6"/>
      <c r="D48" s="6">
        <v>101400001</v>
      </c>
      <c r="E48" s="6"/>
      <c r="F48" s="6"/>
      <c r="G48" s="50" t="s">
        <v>210</v>
      </c>
      <c r="H48" s="61">
        <v>1</v>
      </c>
      <c r="I48" s="62">
        <v>468</v>
      </c>
      <c r="J48" s="49"/>
      <c r="K48" s="61">
        <v>1</v>
      </c>
      <c r="L48" s="62">
        <v>468</v>
      </c>
      <c r="M48" s="62">
        <v>468</v>
      </c>
      <c r="N48" s="62">
        <v>468</v>
      </c>
      <c r="O48" s="63">
        <v>5</v>
      </c>
      <c r="P48" s="4" t="s">
        <v>316</v>
      </c>
      <c r="Q48" s="3"/>
    </row>
    <row r="49" spans="1:17" ht="12.75">
      <c r="A49" s="4">
        <v>36</v>
      </c>
      <c r="B49" s="6" t="s">
        <v>258</v>
      </c>
      <c r="C49" s="6"/>
      <c r="D49" s="6">
        <v>101400002</v>
      </c>
      <c r="E49" s="6"/>
      <c r="F49" s="6"/>
      <c r="G49" s="50" t="s">
        <v>210</v>
      </c>
      <c r="H49" s="61">
        <v>1</v>
      </c>
      <c r="I49" s="62">
        <v>1738</v>
      </c>
      <c r="J49" s="49"/>
      <c r="K49" s="61">
        <v>1</v>
      </c>
      <c r="L49" s="62">
        <v>1738</v>
      </c>
      <c r="M49" s="62">
        <v>1738</v>
      </c>
      <c r="N49" s="62">
        <v>1738</v>
      </c>
      <c r="O49" s="63">
        <v>5</v>
      </c>
      <c r="P49" s="4" t="s">
        <v>316</v>
      </c>
      <c r="Q49" s="3"/>
    </row>
    <row r="50" spans="1:17" ht="12.75">
      <c r="A50" s="4">
        <v>37</v>
      </c>
      <c r="B50" s="6" t="s">
        <v>259</v>
      </c>
      <c r="C50" s="6"/>
      <c r="D50" s="6">
        <v>101400003</v>
      </c>
      <c r="E50" s="6"/>
      <c r="F50" s="6"/>
      <c r="G50" s="50" t="s">
        <v>210</v>
      </c>
      <c r="H50" s="61">
        <v>1</v>
      </c>
      <c r="I50" s="62">
        <v>4092</v>
      </c>
      <c r="J50" s="49"/>
      <c r="K50" s="61">
        <v>1</v>
      </c>
      <c r="L50" s="62">
        <v>4092</v>
      </c>
      <c r="M50" s="62">
        <v>4092</v>
      </c>
      <c r="N50" s="62">
        <v>4092</v>
      </c>
      <c r="O50" s="63">
        <v>5</v>
      </c>
      <c r="P50" s="4" t="s">
        <v>316</v>
      </c>
      <c r="Q50" s="3"/>
    </row>
    <row r="51" spans="1:17" ht="12.75">
      <c r="A51" s="4">
        <v>38</v>
      </c>
      <c r="B51" s="6" t="s">
        <v>260</v>
      </c>
      <c r="C51" s="6"/>
      <c r="D51" s="6">
        <v>101400004</v>
      </c>
      <c r="E51" s="6"/>
      <c r="F51" s="6"/>
      <c r="G51" s="50" t="s">
        <v>210</v>
      </c>
      <c r="H51" s="61">
        <v>1</v>
      </c>
      <c r="I51" s="62">
        <v>3083</v>
      </c>
      <c r="J51" s="49"/>
      <c r="K51" s="61">
        <v>1</v>
      </c>
      <c r="L51" s="62">
        <v>3083</v>
      </c>
      <c r="M51" s="62">
        <v>3083</v>
      </c>
      <c r="N51" s="62">
        <v>3083</v>
      </c>
      <c r="O51" s="63">
        <v>5</v>
      </c>
      <c r="P51" s="4" t="s">
        <v>316</v>
      </c>
      <c r="Q51" s="3"/>
    </row>
    <row r="52" spans="1:17" ht="12.75">
      <c r="A52" s="4">
        <v>39</v>
      </c>
      <c r="B52" s="6" t="s">
        <v>261</v>
      </c>
      <c r="C52" s="6"/>
      <c r="D52" s="6">
        <v>101400005</v>
      </c>
      <c r="E52" s="6"/>
      <c r="F52" s="6"/>
      <c r="G52" s="50" t="s">
        <v>210</v>
      </c>
      <c r="H52" s="61">
        <v>1</v>
      </c>
      <c r="I52" s="62">
        <v>800</v>
      </c>
      <c r="J52" s="49"/>
      <c r="K52" s="61">
        <v>1</v>
      </c>
      <c r="L52" s="62">
        <v>800</v>
      </c>
      <c r="M52" s="62">
        <v>800</v>
      </c>
      <c r="N52" s="62">
        <v>800</v>
      </c>
      <c r="O52" s="63">
        <v>5</v>
      </c>
      <c r="P52" s="4" t="s">
        <v>316</v>
      </c>
      <c r="Q52" s="3"/>
    </row>
    <row r="53" spans="1:17" ht="12.75">
      <c r="A53" s="4">
        <v>40</v>
      </c>
      <c r="B53" s="6" t="s">
        <v>262</v>
      </c>
      <c r="C53" s="6"/>
      <c r="D53" s="6">
        <v>101400006</v>
      </c>
      <c r="E53" s="6"/>
      <c r="F53" s="6"/>
      <c r="G53" s="50" t="s">
        <v>210</v>
      </c>
      <c r="H53" s="61">
        <v>1</v>
      </c>
      <c r="I53" s="62">
        <v>1000</v>
      </c>
      <c r="J53" s="49"/>
      <c r="K53" s="61">
        <v>1</v>
      </c>
      <c r="L53" s="62">
        <v>1000</v>
      </c>
      <c r="M53" s="62">
        <v>1000</v>
      </c>
      <c r="N53" s="62">
        <v>1000</v>
      </c>
      <c r="O53" s="63">
        <v>5</v>
      </c>
      <c r="P53" s="4" t="s">
        <v>316</v>
      </c>
      <c r="Q53" s="3"/>
    </row>
    <row r="54" spans="1:17" ht="12.75">
      <c r="A54" s="4">
        <v>41</v>
      </c>
      <c r="B54" s="6" t="s">
        <v>263</v>
      </c>
      <c r="C54" s="6"/>
      <c r="D54" s="6" t="s">
        <v>264</v>
      </c>
      <c r="E54" s="6"/>
      <c r="F54" s="6"/>
      <c r="G54" s="50" t="s">
        <v>210</v>
      </c>
      <c r="H54" s="61">
        <v>2</v>
      </c>
      <c r="I54" s="62">
        <v>3840</v>
      </c>
      <c r="J54" s="49"/>
      <c r="K54" s="61">
        <v>2</v>
      </c>
      <c r="L54" s="62">
        <v>3840</v>
      </c>
      <c r="M54" s="62">
        <v>1536</v>
      </c>
      <c r="N54" s="62">
        <v>3840</v>
      </c>
      <c r="O54" s="63">
        <v>5</v>
      </c>
      <c r="P54" s="4" t="s">
        <v>316</v>
      </c>
      <c r="Q54" s="3"/>
    </row>
    <row r="55" spans="1:17" ht="12.75">
      <c r="A55" s="4">
        <v>42</v>
      </c>
      <c r="B55" s="6" t="s">
        <v>265</v>
      </c>
      <c r="C55" s="6"/>
      <c r="D55" s="6">
        <v>101400009</v>
      </c>
      <c r="E55" s="6"/>
      <c r="F55" s="6"/>
      <c r="G55" s="50" t="s">
        <v>210</v>
      </c>
      <c r="H55" s="61">
        <v>1</v>
      </c>
      <c r="I55" s="62">
        <v>1440</v>
      </c>
      <c r="J55" s="49"/>
      <c r="K55" s="61">
        <v>1</v>
      </c>
      <c r="L55" s="62">
        <v>1440</v>
      </c>
      <c r="M55" s="62">
        <v>516</v>
      </c>
      <c r="N55" s="62">
        <v>1440</v>
      </c>
      <c r="O55" s="63">
        <v>5</v>
      </c>
      <c r="P55" s="4" t="s">
        <v>316</v>
      </c>
      <c r="Q55" s="3"/>
    </row>
    <row r="56" spans="1:17" ht="12.75">
      <c r="A56" s="4">
        <v>43</v>
      </c>
      <c r="B56" s="6" t="s">
        <v>266</v>
      </c>
      <c r="C56" s="6">
        <v>2019</v>
      </c>
      <c r="D56" s="6">
        <v>101400010</v>
      </c>
      <c r="E56" s="6"/>
      <c r="F56" s="6"/>
      <c r="G56" s="50" t="s">
        <v>210</v>
      </c>
      <c r="H56" s="61">
        <v>1</v>
      </c>
      <c r="I56" s="62">
        <v>33581</v>
      </c>
      <c r="J56" s="49"/>
      <c r="K56" s="61">
        <v>1</v>
      </c>
      <c r="L56" s="62">
        <v>33581</v>
      </c>
      <c r="M56" s="62">
        <v>13432.4</v>
      </c>
      <c r="N56" s="62">
        <v>33581</v>
      </c>
      <c r="O56" s="63">
        <v>5</v>
      </c>
      <c r="P56" s="4" t="s">
        <v>316</v>
      </c>
      <c r="Q56" s="3"/>
    </row>
    <row r="57" spans="1:17" ht="25.5">
      <c r="A57" s="4">
        <v>44</v>
      </c>
      <c r="B57" s="6" t="s">
        <v>267</v>
      </c>
      <c r="C57" s="6">
        <v>2019</v>
      </c>
      <c r="D57" s="6">
        <v>101400011</v>
      </c>
      <c r="E57" s="6"/>
      <c r="F57" s="6"/>
      <c r="G57" s="50" t="s">
        <v>210</v>
      </c>
      <c r="H57" s="61">
        <v>1</v>
      </c>
      <c r="I57" s="62">
        <v>8768</v>
      </c>
      <c r="J57" s="49"/>
      <c r="K57" s="61">
        <v>1</v>
      </c>
      <c r="L57" s="62">
        <v>8768</v>
      </c>
      <c r="M57" s="62">
        <v>3506.6</v>
      </c>
      <c r="N57" s="62">
        <v>8768</v>
      </c>
      <c r="O57" s="63">
        <v>5</v>
      </c>
      <c r="P57" s="4" t="s">
        <v>316</v>
      </c>
      <c r="Q57" s="3"/>
    </row>
    <row r="58" spans="1:17" ht="12.75">
      <c r="A58" s="4">
        <v>45</v>
      </c>
      <c r="B58" s="6" t="s">
        <v>268</v>
      </c>
      <c r="C58" s="6">
        <v>2019</v>
      </c>
      <c r="D58" s="6" t="s">
        <v>269</v>
      </c>
      <c r="E58" s="6"/>
      <c r="F58" s="6"/>
      <c r="G58" s="50" t="s">
        <v>210</v>
      </c>
      <c r="H58" s="61">
        <v>4</v>
      </c>
      <c r="I58" s="62">
        <v>35500</v>
      </c>
      <c r="J58" s="49"/>
      <c r="K58" s="61">
        <v>4</v>
      </c>
      <c r="L58" s="62">
        <v>35500</v>
      </c>
      <c r="M58" s="62">
        <v>14200</v>
      </c>
      <c r="N58" s="62">
        <v>35500</v>
      </c>
      <c r="O58" s="63">
        <v>5</v>
      </c>
      <c r="P58" s="4" t="s">
        <v>316</v>
      </c>
      <c r="Q58" s="3"/>
    </row>
    <row r="59" spans="1:17" ht="76.5">
      <c r="A59" s="4">
        <v>46</v>
      </c>
      <c r="B59" s="6" t="s">
        <v>270</v>
      </c>
      <c r="C59" s="6">
        <v>2019</v>
      </c>
      <c r="D59" s="6">
        <v>101400017</v>
      </c>
      <c r="E59" s="6"/>
      <c r="F59" s="6"/>
      <c r="G59" s="50" t="s">
        <v>210</v>
      </c>
      <c r="H59" s="61">
        <v>1</v>
      </c>
      <c r="I59" s="62">
        <v>56630</v>
      </c>
      <c r="J59" s="49"/>
      <c r="K59" s="61">
        <v>1</v>
      </c>
      <c r="L59" s="62">
        <v>56630</v>
      </c>
      <c r="M59" s="62">
        <v>22652</v>
      </c>
      <c r="N59" s="62">
        <v>56630</v>
      </c>
      <c r="O59" s="63">
        <v>5</v>
      </c>
      <c r="P59" s="4" t="s">
        <v>316</v>
      </c>
      <c r="Q59" s="3"/>
    </row>
    <row r="60" spans="1:17" ht="51">
      <c r="A60" s="4">
        <v>47</v>
      </c>
      <c r="B60" s="53" t="s">
        <v>271</v>
      </c>
      <c r="C60" s="6">
        <v>2019</v>
      </c>
      <c r="D60" s="6">
        <v>101400018</v>
      </c>
      <c r="E60" s="6"/>
      <c r="F60" s="6" t="s">
        <v>272</v>
      </c>
      <c r="G60" s="50" t="s">
        <v>210</v>
      </c>
      <c r="H60" s="61">
        <v>1</v>
      </c>
      <c r="I60" s="62">
        <v>41520</v>
      </c>
      <c r="J60" s="49"/>
      <c r="K60" s="61">
        <v>1</v>
      </c>
      <c r="L60" s="62">
        <v>41520</v>
      </c>
      <c r="M60" s="62">
        <v>16608</v>
      </c>
      <c r="N60" s="62">
        <v>41520</v>
      </c>
      <c r="O60" s="63">
        <v>5</v>
      </c>
      <c r="P60" s="4" t="s">
        <v>316</v>
      </c>
      <c r="Q60" s="3"/>
    </row>
    <row r="61" spans="1:17" ht="15">
      <c r="A61" s="4">
        <v>48</v>
      </c>
      <c r="B61" s="54" t="s">
        <v>273</v>
      </c>
      <c r="C61" s="6">
        <v>2019</v>
      </c>
      <c r="D61" s="6" t="s">
        <v>274</v>
      </c>
      <c r="E61" s="6"/>
      <c r="F61" s="6"/>
      <c r="G61" s="50" t="s">
        <v>210</v>
      </c>
      <c r="H61" s="61">
        <v>3</v>
      </c>
      <c r="I61" s="62">
        <v>21750</v>
      </c>
      <c r="J61" s="49"/>
      <c r="K61" s="61">
        <v>3</v>
      </c>
      <c r="L61" s="62">
        <v>21750</v>
      </c>
      <c r="M61" s="62">
        <v>8700</v>
      </c>
      <c r="N61" s="62">
        <v>21750</v>
      </c>
      <c r="O61" s="63">
        <v>5</v>
      </c>
      <c r="P61" s="4" t="s">
        <v>316</v>
      </c>
      <c r="Q61" s="3"/>
    </row>
    <row r="62" spans="1:17" ht="12.75">
      <c r="A62" s="4">
        <v>49</v>
      </c>
      <c r="B62" s="60" t="s">
        <v>275</v>
      </c>
      <c r="C62" s="6">
        <v>2019</v>
      </c>
      <c r="D62" s="6" t="s">
        <v>276</v>
      </c>
      <c r="E62" s="6"/>
      <c r="F62" s="6"/>
      <c r="G62" s="50" t="s">
        <v>210</v>
      </c>
      <c r="H62" s="61">
        <v>2</v>
      </c>
      <c r="I62" s="62">
        <v>39000</v>
      </c>
      <c r="J62" s="49"/>
      <c r="K62" s="61">
        <v>2</v>
      </c>
      <c r="L62" s="62">
        <v>39000</v>
      </c>
      <c r="M62" s="62">
        <v>15600</v>
      </c>
      <c r="N62" s="62">
        <v>39000</v>
      </c>
      <c r="O62" s="63">
        <v>5</v>
      </c>
      <c r="P62" s="4" t="s">
        <v>316</v>
      </c>
      <c r="Q62" s="3"/>
    </row>
    <row r="63" spans="1:17" ht="12.75">
      <c r="A63" s="4">
        <v>50</v>
      </c>
      <c r="B63" s="60" t="s">
        <v>277</v>
      </c>
      <c r="C63" s="6">
        <v>2020</v>
      </c>
      <c r="D63" s="6" t="s">
        <v>278</v>
      </c>
      <c r="E63" s="6"/>
      <c r="F63" s="6"/>
      <c r="G63" s="50" t="s">
        <v>210</v>
      </c>
      <c r="H63" s="61">
        <v>4</v>
      </c>
      <c r="I63" s="62">
        <v>65920</v>
      </c>
      <c r="J63" s="49"/>
      <c r="K63" s="61">
        <v>4</v>
      </c>
      <c r="L63" s="62">
        <v>65920</v>
      </c>
      <c r="M63" s="62">
        <v>13184</v>
      </c>
      <c r="N63" s="62">
        <v>65920</v>
      </c>
      <c r="O63" s="63">
        <v>5</v>
      </c>
      <c r="P63" s="4" t="s">
        <v>316</v>
      </c>
      <c r="Q63" s="3"/>
    </row>
    <row r="64" spans="1:17" ht="12.75">
      <c r="A64" s="4">
        <v>51</v>
      </c>
      <c r="B64" s="60" t="s">
        <v>279</v>
      </c>
      <c r="C64" s="6">
        <v>2020</v>
      </c>
      <c r="D64" s="6">
        <v>101400028</v>
      </c>
      <c r="E64" s="6"/>
      <c r="F64" s="6"/>
      <c r="G64" s="50" t="s">
        <v>210</v>
      </c>
      <c r="H64" s="61">
        <v>1</v>
      </c>
      <c r="I64" s="62">
        <v>17064</v>
      </c>
      <c r="J64" s="49"/>
      <c r="K64" s="61">
        <v>1</v>
      </c>
      <c r="L64" s="62">
        <v>17064</v>
      </c>
      <c r="M64" s="62">
        <v>3412.8</v>
      </c>
      <c r="N64" s="62">
        <v>17064</v>
      </c>
      <c r="O64" s="63">
        <v>5</v>
      </c>
      <c r="P64" s="4" t="s">
        <v>316</v>
      </c>
      <c r="Q64" s="3"/>
    </row>
    <row r="65" spans="1:17" ht="12.75">
      <c r="A65" s="4">
        <v>52</v>
      </c>
      <c r="B65" s="60" t="s">
        <v>280</v>
      </c>
      <c r="C65" s="6">
        <v>2020</v>
      </c>
      <c r="D65" s="6">
        <v>101400029</v>
      </c>
      <c r="E65" s="6"/>
      <c r="F65" s="6"/>
      <c r="G65" s="50" t="s">
        <v>210</v>
      </c>
      <c r="H65" s="61">
        <v>1</v>
      </c>
      <c r="I65" s="62">
        <v>24678</v>
      </c>
      <c r="J65" s="49"/>
      <c r="K65" s="61">
        <v>1</v>
      </c>
      <c r="L65" s="62">
        <v>24678</v>
      </c>
      <c r="M65" s="62">
        <v>4935.6</v>
      </c>
      <c r="N65" s="62">
        <v>24678</v>
      </c>
      <c r="O65" s="63">
        <v>5</v>
      </c>
      <c r="P65" s="4" t="s">
        <v>316</v>
      </c>
      <c r="Q65" s="3"/>
    </row>
    <row r="66" spans="1:17" ht="12.75">
      <c r="A66" s="4">
        <v>53</v>
      </c>
      <c r="B66" s="60" t="s">
        <v>281</v>
      </c>
      <c r="C66" s="6">
        <v>2020</v>
      </c>
      <c r="D66" s="6">
        <v>101400030</v>
      </c>
      <c r="E66" s="6"/>
      <c r="F66" s="6"/>
      <c r="G66" s="50" t="s">
        <v>210</v>
      </c>
      <c r="H66" s="61">
        <v>1</v>
      </c>
      <c r="I66" s="62">
        <v>7993</v>
      </c>
      <c r="J66" s="49"/>
      <c r="K66" s="61">
        <v>1</v>
      </c>
      <c r="L66" s="62">
        <v>7993</v>
      </c>
      <c r="M66" s="62">
        <v>1598.6</v>
      </c>
      <c r="N66" s="62">
        <v>7993</v>
      </c>
      <c r="O66" s="63">
        <v>5</v>
      </c>
      <c r="P66" s="4" t="s">
        <v>316</v>
      </c>
      <c r="Q66" s="3"/>
    </row>
    <row r="67" spans="1:17" ht="12.75">
      <c r="A67" s="4">
        <v>54</v>
      </c>
      <c r="B67" s="60" t="s">
        <v>282</v>
      </c>
      <c r="C67" s="6">
        <v>2020</v>
      </c>
      <c r="D67" s="6" t="s">
        <v>283</v>
      </c>
      <c r="E67" s="6"/>
      <c r="F67" s="6"/>
      <c r="G67" s="50" t="s">
        <v>210</v>
      </c>
      <c r="H67" s="61">
        <v>2</v>
      </c>
      <c r="I67" s="62">
        <v>59680</v>
      </c>
      <c r="J67" s="49"/>
      <c r="K67" s="61">
        <v>2</v>
      </c>
      <c r="L67" s="62">
        <v>59680</v>
      </c>
      <c r="M67" s="62">
        <v>11936</v>
      </c>
      <c r="N67" s="62">
        <v>59680</v>
      </c>
      <c r="O67" s="63">
        <v>5</v>
      </c>
      <c r="P67" s="4" t="s">
        <v>316</v>
      </c>
      <c r="Q67" s="3"/>
    </row>
    <row r="68" spans="1:17" ht="25.5">
      <c r="A68" s="4">
        <v>55</v>
      </c>
      <c r="B68" s="53" t="s">
        <v>284</v>
      </c>
      <c r="C68" s="6">
        <v>2020</v>
      </c>
      <c r="D68" s="6" t="s">
        <v>285</v>
      </c>
      <c r="E68" s="6"/>
      <c r="F68" s="6"/>
      <c r="G68" s="50" t="s">
        <v>210</v>
      </c>
      <c r="H68" s="61">
        <v>2</v>
      </c>
      <c r="I68" s="62">
        <v>17400</v>
      </c>
      <c r="J68" s="49"/>
      <c r="K68" s="61">
        <v>2</v>
      </c>
      <c r="L68" s="62">
        <v>17400</v>
      </c>
      <c r="M68" s="64">
        <v>3480</v>
      </c>
      <c r="N68" s="62">
        <v>17400</v>
      </c>
      <c r="O68" s="63">
        <v>5</v>
      </c>
      <c r="P68" s="4" t="s">
        <v>316</v>
      </c>
      <c r="Q68" s="3"/>
    </row>
    <row r="69" spans="1:17" ht="12.75">
      <c r="A69" s="4">
        <v>56</v>
      </c>
      <c r="B69" s="60" t="s">
        <v>286</v>
      </c>
      <c r="C69" s="6">
        <v>2020</v>
      </c>
      <c r="D69" s="6">
        <v>101400035</v>
      </c>
      <c r="E69" s="6"/>
      <c r="F69" s="6"/>
      <c r="G69" s="50" t="s">
        <v>210</v>
      </c>
      <c r="H69" s="61">
        <v>1</v>
      </c>
      <c r="I69" s="62">
        <v>39400</v>
      </c>
      <c r="J69" s="49"/>
      <c r="K69" s="61">
        <v>1</v>
      </c>
      <c r="L69" s="62">
        <v>39400</v>
      </c>
      <c r="M69" s="62">
        <v>7880</v>
      </c>
      <c r="N69" s="62">
        <v>39400</v>
      </c>
      <c r="O69" s="63">
        <v>5</v>
      </c>
      <c r="P69" s="4" t="s">
        <v>316</v>
      </c>
      <c r="Q69" s="3"/>
    </row>
    <row r="70" spans="1:17" ht="12.75">
      <c r="A70" s="4">
        <v>57</v>
      </c>
      <c r="B70" s="60" t="s">
        <v>287</v>
      </c>
      <c r="C70" s="6">
        <v>2020</v>
      </c>
      <c r="D70" s="6">
        <v>101400036</v>
      </c>
      <c r="E70" s="6"/>
      <c r="F70" s="6"/>
      <c r="G70" s="50" t="s">
        <v>210</v>
      </c>
      <c r="H70" s="61">
        <v>1</v>
      </c>
      <c r="I70" s="62">
        <v>123300</v>
      </c>
      <c r="J70" s="49"/>
      <c r="K70" s="61">
        <v>1</v>
      </c>
      <c r="L70" s="62">
        <v>123300</v>
      </c>
      <c r="M70" s="62">
        <v>24660</v>
      </c>
      <c r="N70" s="62">
        <v>123300</v>
      </c>
      <c r="O70" s="63">
        <v>5</v>
      </c>
      <c r="P70" s="4" t="s">
        <v>316</v>
      </c>
      <c r="Q70" s="3"/>
    </row>
    <row r="71" spans="1:17" ht="12.75">
      <c r="A71" s="4">
        <v>58</v>
      </c>
      <c r="B71" s="60" t="s">
        <v>288</v>
      </c>
      <c r="C71" s="6">
        <v>2020</v>
      </c>
      <c r="D71" s="6">
        <v>101400037</v>
      </c>
      <c r="E71" s="6"/>
      <c r="F71" s="6"/>
      <c r="G71" s="50" t="s">
        <v>210</v>
      </c>
      <c r="H71" s="61">
        <v>1</v>
      </c>
      <c r="I71" s="62">
        <v>6780</v>
      </c>
      <c r="J71" s="49"/>
      <c r="K71" s="61">
        <v>1</v>
      </c>
      <c r="L71" s="62">
        <v>6780</v>
      </c>
      <c r="M71" s="62">
        <v>1356</v>
      </c>
      <c r="N71" s="62">
        <v>6780</v>
      </c>
      <c r="O71" s="63">
        <v>5</v>
      </c>
      <c r="P71" s="4" t="s">
        <v>316</v>
      </c>
      <c r="Q71" s="3"/>
    </row>
    <row r="72" spans="1:17" ht="12.75">
      <c r="A72" s="4">
        <v>59</v>
      </c>
      <c r="B72" s="60" t="s">
        <v>289</v>
      </c>
      <c r="C72" s="6">
        <v>2020</v>
      </c>
      <c r="D72" s="6">
        <v>101400038</v>
      </c>
      <c r="E72" s="6"/>
      <c r="F72" s="6"/>
      <c r="G72" s="50" t="s">
        <v>210</v>
      </c>
      <c r="H72" s="61">
        <v>1</v>
      </c>
      <c r="I72" s="62">
        <v>6380</v>
      </c>
      <c r="J72" s="49"/>
      <c r="K72" s="61">
        <v>1</v>
      </c>
      <c r="L72" s="62">
        <v>6380</v>
      </c>
      <c r="M72" s="62">
        <v>1276</v>
      </c>
      <c r="N72" s="62">
        <v>6380</v>
      </c>
      <c r="O72" s="63">
        <v>5</v>
      </c>
      <c r="P72" s="4" t="s">
        <v>316</v>
      </c>
      <c r="Q72" s="3"/>
    </row>
    <row r="73" spans="1:17" ht="12.75">
      <c r="A73" s="4">
        <v>60</v>
      </c>
      <c r="B73" s="60" t="s">
        <v>290</v>
      </c>
      <c r="C73" s="6">
        <v>2020</v>
      </c>
      <c r="D73" s="6">
        <v>101400039</v>
      </c>
      <c r="E73" s="6"/>
      <c r="F73" s="6"/>
      <c r="G73" s="50" t="s">
        <v>210</v>
      </c>
      <c r="H73" s="61">
        <v>1</v>
      </c>
      <c r="I73" s="62">
        <v>29950</v>
      </c>
      <c r="J73" s="49"/>
      <c r="K73" s="61">
        <v>1</v>
      </c>
      <c r="L73" s="62">
        <v>29950</v>
      </c>
      <c r="M73" s="62">
        <v>5990</v>
      </c>
      <c r="N73" s="62">
        <v>29950</v>
      </c>
      <c r="O73" s="63">
        <v>5</v>
      </c>
      <c r="P73" s="4" t="s">
        <v>316</v>
      </c>
      <c r="Q73" s="3"/>
    </row>
    <row r="74" spans="1:17" ht="12.75">
      <c r="A74" s="4">
        <v>61</v>
      </c>
      <c r="B74" s="60" t="s">
        <v>291</v>
      </c>
      <c r="C74" s="6">
        <v>2019</v>
      </c>
      <c r="D74" s="6">
        <v>101600001</v>
      </c>
      <c r="E74" s="6"/>
      <c r="F74" s="6"/>
      <c r="G74" s="50" t="s">
        <v>210</v>
      </c>
      <c r="H74" s="61">
        <v>1</v>
      </c>
      <c r="I74" s="62">
        <v>17420</v>
      </c>
      <c r="J74" s="49"/>
      <c r="K74" s="61">
        <v>1</v>
      </c>
      <c r="L74" s="62">
        <v>17420</v>
      </c>
      <c r="M74" s="62">
        <v>8710</v>
      </c>
      <c r="N74" s="62">
        <v>17420</v>
      </c>
      <c r="O74" s="63">
        <v>4</v>
      </c>
      <c r="P74" s="4" t="s">
        <v>316</v>
      </c>
      <c r="Q74" s="3"/>
    </row>
    <row r="75" spans="1:17" ht="51">
      <c r="A75" s="4">
        <v>62</v>
      </c>
      <c r="B75" s="53" t="s">
        <v>292</v>
      </c>
      <c r="C75" s="6">
        <v>2019</v>
      </c>
      <c r="D75" s="6">
        <v>101600002</v>
      </c>
      <c r="E75" s="6"/>
      <c r="F75" s="6"/>
      <c r="G75" s="50" t="s">
        <v>210</v>
      </c>
      <c r="H75" s="61">
        <v>1</v>
      </c>
      <c r="I75" s="62">
        <v>23408</v>
      </c>
      <c r="J75" s="49"/>
      <c r="K75" s="61">
        <v>1</v>
      </c>
      <c r="L75" s="62">
        <v>23408</v>
      </c>
      <c r="M75" s="62">
        <v>11704</v>
      </c>
      <c r="N75" s="62">
        <v>23408</v>
      </c>
      <c r="O75" s="63">
        <v>4</v>
      </c>
      <c r="P75" s="4" t="s">
        <v>316</v>
      </c>
      <c r="Q75" s="3"/>
    </row>
    <row r="76" spans="1:17" ht="12.75">
      <c r="A76" s="4">
        <v>63</v>
      </c>
      <c r="B76" s="53" t="s">
        <v>293</v>
      </c>
      <c r="C76" s="6">
        <v>2019</v>
      </c>
      <c r="D76" s="6">
        <v>101600003</v>
      </c>
      <c r="E76" s="6"/>
      <c r="F76" s="6"/>
      <c r="G76" s="50" t="s">
        <v>210</v>
      </c>
      <c r="H76" s="61">
        <v>1</v>
      </c>
      <c r="I76" s="62">
        <v>22123</v>
      </c>
      <c r="J76" s="49"/>
      <c r="K76" s="61">
        <v>1</v>
      </c>
      <c r="L76" s="62">
        <v>22123</v>
      </c>
      <c r="M76" s="62">
        <v>11061.5</v>
      </c>
      <c r="N76" s="62">
        <v>22123</v>
      </c>
      <c r="O76" s="63">
        <v>4</v>
      </c>
      <c r="P76" s="4" t="s">
        <v>316</v>
      </c>
      <c r="Q76" s="3"/>
    </row>
    <row r="77" spans="1:17" ht="89.25">
      <c r="A77" s="4">
        <v>64</v>
      </c>
      <c r="B77" s="53" t="s">
        <v>294</v>
      </c>
      <c r="C77" s="6">
        <v>2019</v>
      </c>
      <c r="D77" s="6">
        <v>101600004</v>
      </c>
      <c r="E77" s="6"/>
      <c r="F77" s="6"/>
      <c r="G77" s="50" t="s">
        <v>210</v>
      </c>
      <c r="H77" s="61">
        <v>1</v>
      </c>
      <c r="I77" s="62">
        <v>53680</v>
      </c>
      <c r="J77" s="49"/>
      <c r="K77" s="61">
        <v>1</v>
      </c>
      <c r="L77" s="62">
        <v>53680</v>
      </c>
      <c r="M77" s="62">
        <v>26840</v>
      </c>
      <c r="N77" s="62">
        <v>53680</v>
      </c>
      <c r="O77" s="63">
        <v>4</v>
      </c>
      <c r="P77" s="4" t="s">
        <v>316</v>
      </c>
      <c r="Q77" s="3"/>
    </row>
    <row r="78" spans="1:17" ht="12.75">
      <c r="A78" s="4">
        <v>65</v>
      </c>
      <c r="B78" s="60" t="s">
        <v>295</v>
      </c>
      <c r="C78" s="6">
        <v>2020</v>
      </c>
      <c r="D78" s="6">
        <v>101600005</v>
      </c>
      <c r="E78" s="6"/>
      <c r="F78" s="6"/>
      <c r="G78" s="50" t="s">
        <v>210</v>
      </c>
      <c r="H78" s="61">
        <v>1</v>
      </c>
      <c r="I78" s="62">
        <v>16100</v>
      </c>
      <c r="J78" s="49"/>
      <c r="K78" s="61">
        <v>1</v>
      </c>
      <c r="L78" s="62">
        <v>16100</v>
      </c>
      <c r="M78" s="62">
        <v>4025</v>
      </c>
      <c r="N78" s="62">
        <v>16100</v>
      </c>
      <c r="O78" s="63">
        <v>4</v>
      </c>
      <c r="P78" s="4" t="s">
        <v>316</v>
      </c>
      <c r="Q78" s="3"/>
    </row>
    <row r="79" spans="1:17" ht="12.75">
      <c r="A79" s="4">
        <v>66</v>
      </c>
      <c r="B79" s="60" t="s">
        <v>296</v>
      </c>
      <c r="C79" s="6">
        <v>2020</v>
      </c>
      <c r="D79" s="6">
        <v>101600006</v>
      </c>
      <c r="E79" s="6"/>
      <c r="F79" s="6"/>
      <c r="G79" s="50" t="s">
        <v>210</v>
      </c>
      <c r="H79" s="61">
        <v>1</v>
      </c>
      <c r="I79" s="62">
        <v>6930</v>
      </c>
      <c r="J79" s="49"/>
      <c r="K79" s="61">
        <v>1</v>
      </c>
      <c r="L79" s="62">
        <v>6930</v>
      </c>
      <c r="M79" s="62">
        <v>1732.5</v>
      </c>
      <c r="N79" s="62">
        <v>6930</v>
      </c>
      <c r="O79" s="63">
        <v>4</v>
      </c>
      <c r="P79" s="4" t="s">
        <v>316</v>
      </c>
      <c r="Q79" s="3"/>
    </row>
    <row r="80" spans="1:17" ht="12.75">
      <c r="A80" s="4">
        <v>67</v>
      </c>
      <c r="B80" s="60" t="s">
        <v>297</v>
      </c>
      <c r="C80" s="6">
        <v>2020</v>
      </c>
      <c r="D80" s="6">
        <v>101600007</v>
      </c>
      <c r="E80" s="6"/>
      <c r="F80" s="6"/>
      <c r="G80" s="50" t="s">
        <v>210</v>
      </c>
      <c r="H80" s="61">
        <v>1</v>
      </c>
      <c r="I80" s="62">
        <v>23000</v>
      </c>
      <c r="J80" s="49"/>
      <c r="K80" s="61">
        <v>1</v>
      </c>
      <c r="L80" s="62">
        <v>23000</v>
      </c>
      <c r="M80" s="62">
        <v>5750</v>
      </c>
      <c r="N80" s="62">
        <v>23000</v>
      </c>
      <c r="O80" s="63">
        <v>4</v>
      </c>
      <c r="P80" s="4" t="s">
        <v>316</v>
      </c>
      <c r="Q80" s="3"/>
    </row>
    <row r="81" spans="1:17" ht="12.75">
      <c r="A81" s="4">
        <v>68</v>
      </c>
      <c r="B81" s="60" t="s">
        <v>298</v>
      </c>
      <c r="C81" s="55">
        <v>2020</v>
      </c>
      <c r="D81" s="55" t="s">
        <v>299</v>
      </c>
      <c r="E81" s="6"/>
      <c r="F81" s="6"/>
      <c r="G81" s="50" t="s">
        <v>210</v>
      </c>
      <c r="H81" s="61">
        <v>2</v>
      </c>
      <c r="I81" s="62">
        <v>15434</v>
      </c>
      <c r="J81" s="49"/>
      <c r="K81" s="61">
        <v>2</v>
      </c>
      <c r="L81" s="62">
        <v>15434</v>
      </c>
      <c r="M81" s="62">
        <v>3858.5</v>
      </c>
      <c r="N81" s="62">
        <v>15434</v>
      </c>
      <c r="O81" s="63">
        <v>4</v>
      </c>
      <c r="P81" s="4" t="s">
        <v>316</v>
      </c>
      <c r="Q81" s="3"/>
    </row>
    <row r="82" spans="1:17" ht="15">
      <c r="A82" s="4">
        <v>69</v>
      </c>
      <c r="B82" s="60" t="s">
        <v>318</v>
      </c>
      <c r="C82" s="50"/>
      <c r="D82" s="50">
        <v>11130001</v>
      </c>
      <c r="E82" s="50"/>
      <c r="F82" s="50"/>
      <c r="G82" s="50" t="s">
        <v>210</v>
      </c>
      <c r="H82" s="65">
        <v>1</v>
      </c>
      <c r="I82" s="64">
        <v>416</v>
      </c>
      <c r="J82" s="66"/>
      <c r="K82" s="63">
        <v>1</v>
      </c>
      <c r="L82" s="67">
        <v>416</v>
      </c>
      <c r="M82" s="20">
        <f aca="true" t="shared" si="3" ref="M82:M87">L82/2</f>
        <v>208</v>
      </c>
      <c r="N82" s="67">
        <v>416</v>
      </c>
      <c r="O82" s="63"/>
      <c r="P82" s="4" t="s">
        <v>316</v>
      </c>
      <c r="Q82" s="3"/>
    </row>
    <row r="83" spans="1:17" ht="15">
      <c r="A83" s="4">
        <v>70</v>
      </c>
      <c r="B83" s="60" t="s">
        <v>250</v>
      </c>
      <c r="C83" s="50"/>
      <c r="D83" s="50">
        <v>11130022</v>
      </c>
      <c r="E83" s="50"/>
      <c r="F83" s="50"/>
      <c r="G83" s="50" t="s">
        <v>210</v>
      </c>
      <c r="H83" s="65">
        <v>1</v>
      </c>
      <c r="I83" s="64">
        <v>360</v>
      </c>
      <c r="J83" s="66"/>
      <c r="K83" s="63">
        <v>1</v>
      </c>
      <c r="L83" s="67">
        <v>360</v>
      </c>
      <c r="M83" s="20">
        <f t="shared" si="3"/>
        <v>180</v>
      </c>
      <c r="N83" s="67">
        <v>360</v>
      </c>
      <c r="O83" s="63"/>
      <c r="P83" s="4" t="s">
        <v>316</v>
      </c>
      <c r="Q83" s="3"/>
    </row>
    <row r="84" spans="1:17" ht="15">
      <c r="A84" s="4">
        <v>71</v>
      </c>
      <c r="B84" s="60" t="s">
        <v>319</v>
      </c>
      <c r="C84" s="50"/>
      <c r="D84" s="50">
        <v>11130023</v>
      </c>
      <c r="E84" s="50"/>
      <c r="F84" s="50"/>
      <c r="G84" s="50" t="s">
        <v>210</v>
      </c>
      <c r="H84" s="65">
        <v>1</v>
      </c>
      <c r="I84" s="64">
        <v>500</v>
      </c>
      <c r="J84" s="66"/>
      <c r="K84" s="63">
        <v>1</v>
      </c>
      <c r="L84" s="67">
        <v>500</v>
      </c>
      <c r="M84" s="20">
        <f t="shared" si="3"/>
        <v>250</v>
      </c>
      <c r="N84" s="67">
        <v>500</v>
      </c>
      <c r="O84" s="63"/>
      <c r="P84" s="4" t="s">
        <v>316</v>
      </c>
      <c r="Q84" s="3"/>
    </row>
    <row r="85" spans="1:17" ht="15">
      <c r="A85" s="4">
        <v>72</v>
      </c>
      <c r="B85" s="60" t="s">
        <v>320</v>
      </c>
      <c r="C85" s="50"/>
      <c r="D85" s="50">
        <v>11130024</v>
      </c>
      <c r="E85" s="50"/>
      <c r="F85" s="50"/>
      <c r="G85" s="50" t="s">
        <v>210</v>
      </c>
      <c r="H85" s="65">
        <v>1</v>
      </c>
      <c r="I85" s="64">
        <v>304</v>
      </c>
      <c r="J85" s="66"/>
      <c r="K85" s="63">
        <v>1</v>
      </c>
      <c r="L85" s="67">
        <v>304</v>
      </c>
      <c r="M85" s="20">
        <f t="shared" si="3"/>
        <v>152</v>
      </c>
      <c r="N85" s="67">
        <v>304</v>
      </c>
      <c r="O85" s="63"/>
      <c r="P85" s="4" t="s">
        <v>316</v>
      </c>
      <c r="Q85" s="3"/>
    </row>
    <row r="86" spans="1:17" ht="15">
      <c r="A86" s="4">
        <v>73</v>
      </c>
      <c r="B86" s="60" t="s">
        <v>321</v>
      </c>
      <c r="C86" s="50"/>
      <c r="D86" s="50">
        <v>11130028</v>
      </c>
      <c r="E86" s="50"/>
      <c r="F86" s="50"/>
      <c r="G86" s="50" t="s">
        <v>210</v>
      </c>
      <c r="H86" s="65">
        <v>1</v>
      </c>
      <c r="I86" s="64">
        <v>51</v>
      </c>
      <c r="J86" s="66"/>
      <c r="K86" s="63">
        <v>1</v>
      </c>
      <c r="L86" s="67">
        <v>51</v>
      </c>
      <c r="M86" s="20">
        <f t="shared" si="3"/>
        <v>25.5</v>
      </c>
      <c r="N86" s="67">
        <v>51</v>
      </c>
      <c r="O86" s="63"/>
      <c r="P86" s="4" t="s">
        <v>316</v>
      </c>
      <c r="Q86" s="3"/>
    </row>
    <row r="87" spans="1:17" ht="15">
      <c r="A87" s="4">
        <v>74</v>
      </c>
      <c r="B87" s="60" t="s">
        <v>321</v>
      </c>
      <c r="C87" s="50"/>
      <c r="D87" s="50">
        <v>11130029</v>
      </c>
      <c r="E87" s="50"/>
      <c r="F87" s="50"/>
      <c r="G87" s="50" t="s">
        <v>210</v>
      </c>
      <c r="H87" s="65">
        <v>1</v>
      </c>
      <c r="I87" s="64">
        <v>51</v>
      </c>
      <c r="J87" s="66"/>
      <c r="K87" s="63">
        <v>1</v>
      </c>
      <c r="L87" s="67">
        <v>51</v>
      </c>
      <c r="M87" s="20">
        <f t="shared" si="3"/>
        <v>25.5</v>
      </c>
      <c r="N87" s="67">
        <v>51</v>
      </c>
      <c r="O87" s="63"/>
      <c r="P87" s="4" t="s">
        <v>316</v>
      </c>
      <c r="Q87" s="3"/>
    </row>
    <row r="88" spans="1:17" ht="15">
      <c r="A88" s="4">
        <v>75</v>
      </c>
      <c r="B88" s="60" t="s">
        <v>321</v>
      </c>
      <c r="C88" s="50"/>
      <c r="D88" s="50">
        <v>11130030</v>
      </c>
      <c r="E88" s="50"/>
      <c r="F88" s="50"/>
      <c r="G88" s="50" t="s">
        <v>210</v>
      </c>
      <c r="H88" s="65">
        <v>1</v>
      </c>
      <c r="I88" s="64">
        <v>51</v>
      </c>
      <c r="J88" s="66"/>
      <c r="K88" s="63">
        <v>1</v>
      </c>
      <c r="L88" s="67">
        <v>51</v>
      </c>
      <c r="M88" s="20">
        <f aca="true" t="shared" si="4" ref="M88:M131">L88/2</f>
        <v>25.5</v>
      </c>
      <c r="N88" s="67">
        <v>51</v>
      </c>
      <c r="O88" s="63"/>
      <c r="P88" s="4" t="s">
        <v>316</v>
      </c>
      <c r="Q88" s="3"/>
    </row>
    <row r="89" spans="1:17" ht="15">
      <c r="A89" s="4">
        <v>76</v>
      </c>
      <c r="B89" s="60" t="s">
        <v>321</v>
      </c>
      <c r="C89" s="50"/>
      <c r="D89" s="50">
        <v>11130031</v>
      </c>
      <c r="E89" s="50"/>
      <c r="F89" s="50"/>
      <c r="G89" s="50" t="s">
        <v>210</v>
      </c>
      <c r="H89" s="65">
        <v>1</v>
      </c>
      <c r="I89" s="64">
        <v>51</v>
      </c>
      <c r="J89" s="66"/>
      <c r="K89" s="63">
        <v>1</v>
      </c>
      <c r="L89" s="67">
        <v>51</v>
      </c>
      <c r="M89" s="20">
        <f t="shared" si="4"/>
        <v>25.5</v>
      </c>
      <c r="N89" s="67">
        <v>51</v>
      </c>
      <c r="O89" s="63"/>
      <c r="P89" s="4" t="s">
        <v>316</v>
      </c>
      <c r="Q89" s="3"/>
    </row>
    <row r="90" spans="1:17" ht="15">
      <c r="A90" s="4">
        <v>77</v>
      </c>
      <c r="B90" s="60" t="s">
        <v>321</v>
      </c>
      <c r="C90" s="50"/>
      <c r="D90" s="50">
        <v>11130032</v>
      </c>
      <c r="E90" s="50"/>
      <c r="F90" s="50"/>
      <c r="G90" s="50" t="s">
        <v>210</v>
      </c>
      <c r="H90" s="65">
        <v>1</v>
      </c>
      <c r="I90" s="64">
        <v>51</v>
      </c>
      <c r="J90" s="66"/>
      <c r="K90" s="63">
        <v>1</v>
      </c>
      <c r="L90" s="67">
        <v>51</v>
      </c>
      <c r="M90" s="20">
        <f t="shared" si="4"/>
        <v>25.5</v>
      </c>
      <c r="N90" s="67">
        <v>51</v>
      </c>
      <c r="O90" s="63"/>
      <c r="P90" s="4" t="s">
        <v>316</v>
      </c>
      <c r="Q90" s="3"/>
    </row>
    <row r="91" spans="1:17" ht="15">
      <c r="A91" s="4">
        <v>78</v>
      </c>
      <c r="B91" s="60" t="s">
        <v>321</v>
      </c>
      <c r="C91" s="50"/>
      <c r="D91" s="50">
        <v>11130033</v>
      </c>
      <c r="E91" s="50"/>
      <c r="F91" s="50"/>
      <c r="G91" s="50" t="s">
        <v>210</v>
      </c>
      <c r="H91" s="65">
        <v>1</v>
      </c>
      <c r="I91" s="64">
        <v>51</v>
      </c>
      <c r="J91" s="66"/>
      <c r="K91" s="63">
        <v>1</v>
      </c>
      <c r="L91" s="67">
        <v>51</v>
      </c>
      <c r="M91" s="20">
        <f t="shared" si="4"/>
        <v>25.5</v>
      </c>
      <c r="N91" s="67">
        <v>51</v>
      </c>
      <c r="O91" s="63"/>
      <c r="P91" s="4" t="s">
        <v>316</v>
      </c>
      <c r="Q91" s="3"/>
    </row>
    <row r="92" spans="1:17" ht="15">
      <c r="A92" s="4">
        <v>79</v>
      </c>
      <c r="B92" s="60" t="s">
        <v>321</v>
      </c>
      <c r="C92" s="50"/>
      <c r="D92" s="50">
        <v>11130034</v>
      </c>
      <c r="E92" s="50"/>
      <c r="F92" s="50"/>
      <c r="G92" s="50" t="s">
        <v>210</v>
      </c>
      <c r="H92" s="65">
        <v>1</v>
      </c>
      <c r="I92" s="64">
        <v>51</v>
      </c>
      <c r="J92" s="66"/>
      <c r="K92" s="63">
        <v>1</v>
      </c>
      <c r="L92" s="67">
        <v>51</v>
      </c>
      <c r="M92" s="20">
        <f t="shared" si="4"/>
        <v>25.5</v>
      </c>
      <c r="N92" s="67">
        <v>51</v>
      </c>
      <c r="O92" s="63"/>
      <c r="P92" s="4" t="s">
        <v>316</v>
      </c>
      <c r="Q92" s="3"/>
    </row>
    <row r="93" spans="1:17" ht="15">
      <c r="A93" s="4">
        <v>80</v>
      </c>
      <c r="B93" s="60" t="s">
        <v>321</v>
      </c>
      <c r="C93" s="50"/>
      <c r="D93" s="50">
        <v>11130035</v>
      </c>
      <c r="E93" s="50"/>
      <c r="F93" s="50"/>
      <c r="G93" s="50" t="s">
        <v>210</v>
      </c>
      <c r="H93" s="65">
        <v>1</v>
      </c>
      <c r="I93" s="64">
        <v>51</v>
      </c>
      <c r="J93" s="66"/>
      <c r="K93" s="63">
        <v>1</v>
      </c>
      <c r="L93" s="67">
        <v>51</v>
      </c>
      <c r="M93" s="20">
        <f t="shared" si="4"/>
        <v>25.5</v>
      </c>
      <c r="N93" s="67">
        <v>51</v>
      </c>
      <c r="O93" s="63"/>
      <c r="P93" s="4" t="s">
        <v>316</v>
      </c>
      <c r="Q93" s="3"/>
    </row>
    <row r="94" spans="1:17" ht="15">
      <c r="A94" s="4">
        <v>81</v>
      </c>
      <c r="B94" s="60" t="s">
        <v>321</v>
      </c>
      <c r="C94" s="50"/>
      <c r="D94" s="50">
        <v>11130036</v>
      </c>
      <c r="E94" s="50"/>
      <c r="F94" s="50"/>
      <c r="G94" s="50" t="s">
        <v>210</v>
      </c>
      <c r="H94" s="65">
        <v>1</v>
      </c>
      <c r="I94" s="64">
        <v>51</v>
      </c>
      <c r="J94" s="66"/>
      <c r="K94" s="63">
        <v>1</v>
      </c>
      <c r="L94" s="67">
        <v>51</v>
      </c>
      <c r="M94" s="20">
        <f t="shared" si="4"/>
        <v>25.5</v>
      </c>
      <c r="N94" s="67">
        <v>51</v>
      </c>
      <c r="O94" s="63"/>
      <c r="P94" s="4" t="s">
        <v>316</v>
      </c>
      <c r="Q94" s="3"/>
    </row>
    <row r="95" spans="1:17" ht="15">
      <c r="A95" s="4">
        <v>82</v>
      </c>
      <c r="B95" s="60" t="s">
        <v>321</v>
      </c>
      <c r="C95" s="50"/>
      <c r="D95" s="50">
        <v>11130037</v>
      </c>
      <c r="E95" s="50"/>
      <c r="F95" s="50"/>
      <c r="G95" s="50" t="s">
        <v>210</v>
      </c>
      <c r="H95" s="65">
        <v>1</v>
      </c>
      <c r="I95" s="64">
        <v>51</v>
      </c>
      <c r="J95" s="66"/>
      <c r="K95" s="63">
        <v>1</v>
      </c>
      <c r="L95" s="67">
        <v>51</v>
      </c>
      <c r="M95" s="20">
        <f t="shared" si="4"/>
        <v>25.5</v>
      </c>
      <c r="N95" s="67">
        <v>51</v>
      </c>
      <c r="O95" s="63"/>
      <c r="P95" s="4" t="s">
        <v>316</v>
      </c>
      <c r="Q95" s="3"/>
    </row>
    <row r="96" spans="1:17" ht="15">
      <c r="A96" s="4">
        <v>83</v>
      </c>
      <c r="B96" s="60" t="s">
        <v>322</v>
      </c>
      <c r="C96" s="50"/>
      <c r="D96" s="50">
        <v>11130038</v>
      </c>
      <c r="E96" s="50"/>
      <c r="F96" s="50"/>
      <c r="G96" s="50" t="s">
        <v>210</v>
      </c>
      <c r="H96" s="65">
        <v>1</v>
      </c>
      <c r="I96" s="64">
        <v>31</v>
      </c>
      <c r="J96" s="66"/>
      <c r="K96" s="63">
        <v>1</v>
      </c>
      <c r="L96" s="67">
        <v>31</v>
      </c>
      <c r="M96" s="20">
        <f t="shared" si="4"/>
        <v>15.5</v>
      </c>
      <c r="N96" s="67">
        <v>31</v>
      </c>
      <c r="O96" s="63"/>
      <c r="P96" s="4" t="s">
        <v>316</v>
      </c>
      <c r="Q96" s="3"/>
    </row>
    <row r="97" spans="1:17" ht="15">
      <c r="A97" s="4">
        <v>84</v>
      </c>
      <c r="B97" s="60" t="s">
        <v>322</v>
      </c>
      <c r="C97" s="50"/>
      <c r="D97" s="50">
        <v>11130039</v>
      </c>
      <c r="E97" s="50"/>
      <c r="F97" s="50"/>
      <c r="G97" s="50" t="s">
        <v>210</v>
      </c>
      <c r="H97" s="65">
        <v>1</v>
      </c>
      <c r="I97" s="64">
        <v>31</v>
      </c>
      <c r="J97" s="66"/>
      <c r="K97" s="63">
        <v>1</v>
      </c>
      <c r="L97" s="67">
        <v>31</v>
      </c>
      <c r="M97" s="20">
        <f t="shared" si="4"/>
        <v>15.5</v>
      </c>
      <c r="N97" s="67">
        <v>31</v>
      </c>
      <c r="O97" s="63"/>
      <c r="P97" s="4" t="s">
        <v>316</v>
      </c>
      <c r="Q97" s="3"/>
    </row>
    <row r="98" spans="1:17" ht="15">
      <c r="A98" s="4">
        <v>85</v>
      </c>
      <c r="B98" s="60" t="s">
        <v>322</v>
      </c>
      <c r="C98" s="50"/>
      <c r="D98" s="50">
        <v>11130040</v>
      </c>
      <c r="E98" s="50"/>
      <c r="F98" s="50"/>
      <c r="G98" s="50" t="s">
        <v>210</v>
      </c>
      <c r="H98" s="65">
        <v>1</v>
      </c>
      <c r="I98" s="64">
        <v>31</v>
      </c>
      <c r="J98" s="66"/>
      <c r="K98" s="63">
        <v>1</v>
      </c>
      <c r="L98" s="67">
        <v>31</v>
      </c>
      <c r="M98" s="20">
        <f t="shared" si="4"/>
        <v>15.5</v>
      </c>
      <c r="N98" s="67">
        <v>31</v>
      </c>
      <c r="O98" s="63"/>
      <c r="P98" s="4" t="s">
        <v>316</v>
      </c>
      <c r="Q98" s="3"/>
    </row>
    <row r="99" spans="1:17" ht="15">
      <c r="A99" s="4">
        <v>86</v>
      </c>
      <c r="B99" s="60" t="s">
        <v>322</v>
      </c>
      <c r="C99" s="50"/>
      <c r="D99" s="50">
        <v>11130041</v>
      </c>
      <c r="E99" s="50"/>
      <c r="F99" s="50"/>
      <c r="G99" s="50" t="s">
        <v>210</v>
      </c>
      <c r="H99" s="65">
        <v>1</v>
      </c>
      <c r="I99" s="64">
        <v>31</v>
      </c>
      <c r="J99" s="66"/>
      <c r="K99" s="63">
        <v>1</v>
      </c>
      <c r="L99" s="67">
        <v>31</v>
      </c>
      <c r="M99" s="20">
        <f t="shared" si="4"/>
        <v>15.5</v>
      </c>
      <c r="N99" s="67">
        <v>31</v>
      </c>
      <c r="O99" s="63"/>
      <c r="P99" s="4" t="s">
        <v>316</v>
      </c>
      <c r="Q99" s="3"/>
    </row>
    <row r="100" spans="1:17" ht="15">
      <c r="A100" s="4">
        <v>87</v>
      </c>
      <c r="B100" s="60" t="s">
        <v>322</v>
      </c>
      <c r="C100" s="50"/>
      <c r="D100" s="50">
        <v>11130042</v>
      </c>
      <c r="E100" s="50"/>
      <c r="F100" s="50"/>
      <c r="G100" s="50" t="s">
        <v>210</v>
      </c>
      <c r="H100" s="65">
        <v>1</v>
      </c>
      <c r="I100" s="64">
        <v>31</v>
      </c>
      <c r="J100" s="66"/>
      <c r="K100" s="63">
        <v>1</v>
      </c>
      <c r="L100" s="67">
        <v>31</v>
      </c>
      <c r="M100" s="20">
        <f t="shared" si="4"/>
        <v>15.5</v>
      </c>
      <c r="N100" s="67">
        <v>31</v>
      </c>
      <c r="O100" s="63"/>
      <c r="P100" s="4" t="s">
        <v>316</v>
      </c>
      <c r="Q100" s="3"/>
    </row>
    <row r="101" spans="1:17" ht="15">
      <c r="A101" s="4">
        <v>88</v>
      </c>
      <c r="B101" s="60" t="s">
        <v>322</v>
      </c>
      <c r="C101" s="50"/>
      <c r="D101" s="50">
        <v>11130043</v>
      </c>
      <c r="E101" s="50"/>
      <c r="F101" s="50"/>
      <c r="G101" s="50" t="s">
        <v>210</v>
      </c>
      <c r="H101" s="65">
        <v>1</v>
      </c>
      <c r="I101" s="64">
        <v>31</v>
      </c>
      <c r="J101" s="66"/>
      <c r="K101" s="63">
        <v>1</v>
      </c>
      <c r="L101" s="67">
        <v>31</v>
      </c>
      <c r="M101" s="20">
        <f t="shared" si="4"/>
        <v>15.5</v>
      </c>
      <c r="N101" s="67">
        <v>31</v>
      </c>
      <c r="O101" s="63"/>
      <c r="P101" s="4" t="s">
        <v>316</v>
      </c>
      <c r="Q101" s="3"/>
    </row>
    <row r="102" spans="1:17" ht="15">
      <c r="A102" s="4">
        <v>89</v>
      </c>
      <c r="B102" s="60" t="s">
        <v>322</v>
      </c>
      <c r="C102" s="50"/>
      <c r="D102" s="50">
        <v>11130044</v>
      </c>
      <c r="E102" s="50"/>
      <c r="F102" s="50"/>
      <c r="G102" s="50" t="s">
        <v>210</v>
      </c>
      <c r="H102" s="65">
        <v>1</v>
      </c>
      <c r="I102" s="64">
        <v>31</v>
      </c>
      <c r="J102" s="66"/>
      <c r="K102" s="63">
        <v>1</v>
      </c>
      <c r="L102" s="67">
        <v>31</v>
      </c>
      <c r="M102" s="20">
        <f t="shared" si="4"/>
        <v>15.5</v>
      </c>
      <c r="N102" s="67">
        <v>31</v>
      </c>
      <c r="O102" s="63"/>
      <c r="P102" s="4" t="s">
        <v>316</v>
      </c>
      <c r="Q102" s="3"/>
    </row>
    <row r="103" spans="1:17" ht="15">
      <c r="A103" s="4">
        <v>90</v>
      </c>
      <c r="B103" s="60" t="s">
        <v>322</v>
      </c>
      <c r="C103" s="50"/>
      <c r="D103" s="50">
        <v>11130045</v>
      </c>
      <c r="E103" s="50"/>
      <c r="F103" s="50"/>
      <c r="G103" s="50" t="s">
        <v>210</v>
      </c>
      <c r="H103" s="65">
        <v>1</v>
      </c>
      <c r="I103" s="64">
        <v>31</v>
      </c>
      <c r="J103" s="66"/>
      <c r="K103" s="63">
        <v>1</v>
      </c>
      <c r="L103" s="67">
        <v>31</v>
      </c>
      <c r="M103" s="20">
        <f t="shared" si="4"/>
        <v>15.5</v>
      </c>
      <c r="N103" s="67">
        <v>31</v>
      </c>
      <c r="O103" s="63"/>
      <c r="P103" s="4" t="s">
        <v>316</v>
      </c>
      <c r="Q103" s="3"/>
    </row>
    <row r="104" spans="1:17" ht="15">
      <c r="A104" s="4">
        <v>91</v>
      </c>
      <c r="B104" s="60" t="s">
        <v>218</v>
      </c>
      <c r="C104" s="50"/>
      <c r="D104" s="50">
        <v>11130046</v>
      </c>
      <c r="E104" s="50"/>
      <c r="F104" s="50"/>
      <c r="G104" s="50" t="s">
        <v>210</v>
      </c>
      <c r="H104" s="65">
        <v>1</v>
      </c>
      <c r="I104" s="64">
        <v>56</v>
      </c>
      <c r="J104" s="66"/>
      <c r="K104" s="63">
        <v>1</v>
      </c>
      <c r="L104" s="67">
        <v>56</v>
      </c>
      <c r="M104" s="20">
        <f t="shared" si="4"/>
        <v>28</v>
      </c>
      <c r="N104" s="67">
        <v>56</v>
      </c>
      <c r="O104" s="63"/>
      <c r="P104" s="4" t="s">
        <v>316</v>
      </c>
      <c r="Q104" s="3"/>
    </row>
    <row r="105" spans="1:17" ht="15">
      <c r="A105" s="4">
        <v>92</v>
      </c>
      <c r="B105" s="60" t="s">
        <v>218</v>
      </c>
      <c r="C105" s="50"/>
      <c r="D105" s="50">
        <v>11130047</v>
      </c>
      <c r="E105" s="50"/>
      <c r="F105" s="50"/>
      <c r="G105" s="50" t="s">
        <v>210</v>
      </c>
      <c r="H105" s="65">
        <v>1</v>
      </c>
      <c r="I105" s="64">
        <v>56</v>
      </c>
      <c r="J105" s="66"/>
      <c r="K105" s="63">
        <v>1</v>
      </c>
      <c r="L105" s="67">
        <v>56</v>
      </c>
      <c r="M105" s="20">
        <f t="shared" si="4"/>
        <v>28</v>
      </c>
      <c r="N105" s="67">
        <v>56</v>
      </c>
      <c r="O105" s="63"/>
      <c r="P105" s="4" t="s">
        <v>316</v>
      </c>
      <c r="Q105" s="3"/>
    </row>
    <row r="106" spans="1:17" ht="15">
      <c r="A106" s="4">
        <v>93</v>
      </c>
      <c r="B106" s="60" t="s">
        <v>218</v>
      </c>
      <c r="C106" s="50"/>
      <c r="D106" s="50">
        <v>11130048</v>
      </c>
      <c r="E106" s="50"/>
      <c r="F106" s="50"/>
      <c r="G106" s="50" t="s">
        <v>210</v>
      </c>
      <c r="H106" s="65">
        <v>1</v>
      </c>
      <c r="I106" s="64">
        <v>56</v>
      </c>
      <c r="J106" s="66"/>
      <c r="K106" s="63">
        <v>1</v>
      </c>
      <c r="L106" s="67">
        <v>56</v>
      </c>
      <c r="M106" s="20">
        <f t="shared" si="4"/>
        <v>28</v>
      </c>
      <c r="N106" s="67">
        <v>56</v>
      </c>
      <c r="O106" s="63"/>
      <c r="P106" s="4" t="s">
        <v>316</v>
      </c>
      <c r="Q106" s="3"/>
    </row>
    <row r="107" spans="1:17" ht="15">
      <c r="A107" s="4">
        <v>94</v>
      </c>
      <c r="B107" s="60" t="s">
        <v>323</v>
      </c>
      <c r="C107" s="50"/>
      <c r="D107" s="50">
        <v>11130050</v>
      </c>
      <c r="E107" s="50"/>
      <c r="F107" s="50"/>
      <c r="G107" s="50" t="s">
        <v>210</v>
      </c>
      <c r="H107" s="65">
        <v>1</v>
      </c>
      <c r="I107" s="64">
        <v>51</v>
      </c>
      <c r="J107" s="66"/>
      <c r="K107" s="63">
        <v>1</v>
      </c>
      <c r="L107" s="67">
        <v>51</v>
      </c>
      <c r="M107" s="20">
        <f t="shared" si="4"/>
        <v>25.5</v>
      </c>
      <c r="N107" s="67">
        <v>51</v>
      </c>
      <c r="O107" s="63"/>
      <c r="P107" s="4" t="s">
        <v>316</v>
      </c>
      <c r="Q107" s="3"/>
    </row>
    <row r="108" spans="1:17" ht="15">
      <c r="A108" s="4">
        <v>95</v>
      </c>
      <c r="B108" s="60" t="s">
        <v>323</v>
      </c>
      <c r="C108" s="50"/>
      <c r="D108" s="50">
        <v>11130051</v>
      </c>
      <c r="E108" s="50"/>
      <c r="F108" s="50"/>
      <c r="G108" s="50" t="s">
        <v>210</v>
      </c>
      <c r="H108" s="65">
        <v>1</v>
      </c>
      <c r="I108" s="64">
        <v>51</v>
      </c>
      <c r="J108" s="66"/>
      <c r="K108" s="63">
        <v>1</v>
      </c>
      <c r="L108" s="67">
        <v>51</v>
      </c>
      <c r="M108" s="20">
        <f t="shared" si="4"/>
        <v>25.5</v>
      </c>
      <c r="N108" s="67">
        <v>51</v>
      </c>
      <c r="O108" s="63"/>
      <c r="P108" s="4" t="s">
        <v>316</v>
      </c>
      <c r="Q108" s="3"/>
    </row>
    <row r="109" spans="1:17" ht="15">
      <c r="A109" s="4">
        <v>96</v>
      </c>
      <c r="B109" s="60" t="s">
        <v>323</v>
      </c>
      <c r="C109" s="50"/>
      <c r="D109" s="50">
        <v>11130052</v>
      </c>
      <c r="E109" s="50"/>
      <c r="F109" s="50"/>
      <c r="G109" s="50" t="s">
        <v>210</v>
      </c>
      <c r="H109" s="65">
        <v>1</v>
      </c>
      <c r="I109" s="64">
        <v>51</v>
      </c>
      <c r="J109" s="66"/>
      <c r="K109" s="63">
        <v>1</v>
      </c>
      <c r="L109" s="67">
        <v>51</v>
      </c>
      <c r="M109" s="20">
        <f t="shared" si="4"/>
        <v>25.5</v>
      </c>
      <c r="N109" s="67">
        <v>51</v>
      </c>
      <c r="O109" s="63"/>
      <c r="P109" s="4" t="s">
        <v>316</v>
      </c>
      <c r="Q109" s="3"/>
    </row>
    <row r="110" spans="1:17" ht="15">
      <c r="A110" s="4">
        <v>97</v>
      </c>
      <c r="B110" s="60" t="s">
        <v>323</v>
      </c>
      <c r="C110" s="50"/>
      <c r="D110" s="50">
        <v>11130053</v>
      </c>
      <c r="E110" s="50"/>
      <c r="F110" s="50"/>
      <c r="G110" s="50" t="s">
        <v>210</v>
      </c>
      <c r="H110" s="65">
        <v>1</v>
      </c>
      <c r="I110" s="64">
        <v>51</v>
      </c>
      <c r="J110" s="66"/>
      <c r="K110" s="63">
        <v>1</v>
      </c>
      <c r="L110" s="67">
        <v>51</v>
      </c>
      <c r="M110" s="20">
        <f t="shared" si="4"/>
        <v>25.5</v>
      </c>
      <c r="N110" s="67">
        <v>51</v>
      </c>
      <c r="O110" s="63"/>
      <c r="P110" s="4" t="s">
        <v>316</v>
      </c>
      <c r="Q110" s="3"/>
    </row>
    <row r="111" spans="1:17" ht="15">
      <c r="A111" s="4">
        <v>98</v>
      </c>
      <c r="B111" s="60" t="s">
        <v>323</v>
      </c>
      <c r="C111" s="50"/>
      <c r="D111" s="50">
        <v>11130054</v>
      </c>
      <c r="E111" s="50"/>
      <c r="F111" s="50"/>
      <c r="G111" s="50" t="s">
        <v>210</v>
      </c>
      <c r="H111" s="65">
        <v>1</v>
      </c>
      <c r="I111" s="64">
        <v>51</v>
      </c>
      <c r="J111" s="66"/>
      <c r="K111" s="63">
        <v>1</v>
      </c>
      <c r="L111" s="67">
        <v>51</v>
      </c>
      <c r="M111" s="20">
        <f t="shared" si="4"/>
        <v>25.5</v>
      </c>
      <c r="N111" s="67">
        <v>51</v>
      </c>
      <c r="O111" s="63"/>
      <c r="P111" s="4" t="s">
        <v>316</v>
      </c>
      <c r="Q111" s="3"/>
    </row>
    <row r="112" spans="1:17" ht="15">
      <c r="A112" s="4">
        <v>99</v>
      </c>
      <c r="B112" s="60" t="s">
        <v>323</v>
      </c>
      <c r="C112" s="50"/>
      <c r="D112" s="50">
        <v>11130055</v>
      </c>
      <c r="E112" s="50"/>
      <c r="F112" s="50"/>
      <c r="G112" s="50" t="s">
        <v>210</v>
      </c>
      <c r="H112" s="65">
        <v>1</v>
      </c>
      <c r="I112" s="64">
        <v>51</v>
      </c>
      <c r="J112" s="66"/>
      <c r="K112" s="63">
        <v>1</v>
      </c>
      <c r="L112" s="67">
        <v>51</v>
      </c>
      <c r="M112" s="20">
        <f t="shared" si="4"/>
        <v>25.5</v>
      </c>
      <c r="N112" s="67">
        <v>51</v>
      </c>
      <c r="O112" s="63"/>
      <c r="P112" s="4" t="s">
        <v>316</v>
      </c>
      <c r="Q112" s="3"/>
    </row>
    <row r="113" spans="1:17" ht="15">
      <c r="A113" s="4">
        <v>100</v>
      </c>
      <c r="B113" s="60" t="s">
        <v>323</v>
      </c>
      <c r="C113" s="50"/>
      <c r="D113" s="50">
        <v>11130056</v>
      </c>
      <c r="E113" s="50"/>
      <c r="F113" s="50"/>
      <c r="G113" s="50" t="s">
        <v>210</v>
      </c>
      <c r="H113" s="65">
        <v>1</v>
      </c>
      <c r="I113" s="64">
        <v>51</v>
      </c>
      <c r="J113" s="66"/>
      <c r="K113" s="63">
        <v>1</v>
      </c>
      <c r="L113" s="67">
        <v>51</v>
      </c>
      <c r="M113" s="20">
        <f t="shared" si="4"/>
        <v>25.5</v>
      </c>
      <c r="N113" s="67">
        <v>51</v>
      </c>
      <c r="O113" s="63"/>
      <c r="P113" s="4" t="s">
        <v>316</v>
      </c>
      <c r="Q113" s="3"/>
    </row>
    <row r="114" spans="1:17" ht="15">
      <c r="A114" s="4">
        <v>101</v>
      </c>
      <c r="B114" s="60" t="s">
        <v>323</v>
      </c>
      <c r="C114" s="50"/>
      <c r="D114" s="50">
        <v>11130057</v>
      </c>
      <c r="E114" s="50"/>
      <c r="F114" s="50"/>
      <c r="G114" s="50" t="s">
        <v>210</v>
      </c>
      <c r="H114" s="65">
        <v>1</v>
      </c>
      <c r="I114" s="64">
        <v>51</v>
      </c>
      <c r="J114" s="66"/>
      <c r="K114" s="63">
        <v>1</v>
      </c>
      <c r="L114" s="67">
        <v>51</v>
      </c>
      <c r="M114" s="20">
        <f t="shared" si="4"/>
        <v>25.5</v>
      </c>
      <c r="N114" s="67">
        <v>51</v>
      </c>
      <c r="O114" s="63"/>
      <c r="P114" s="4" t="s">
        <v>316</v>
      </c>
      <c r="Q114" s="3"/>
    </row>
    <row r="115" spans="1:17" ht="15">
      <c r="A115" s="4">
        <v>102</v>
      </c>
      <c r="B115" s="60" t="s">
        <v>323</v>
      </c>
      <c r="C115" s="50"/>
      <c r="D115" s="50">
        <v>11130058</v>
      </c>
      <c r="E115" s="50"/>
      <c r="F115" s="50"/>
      <c r="G115" s="50" t="s">
        <v>210</v>
      </c>
      <c r="H115" s="65">
        <v>1</v>
      </c>
      <c r="I115" s="64">
        <v>51</v>
      </c>
      <c r="J115" s="66"/>
      <c r="K115" s="63">
        <v>1</v>
      </c>
      <c r="L115" s="67">
        <v>51</v>
      </c>
      <c r="M115" s="20">
        <f t="shared" si="4"/>
        <v>25.5</v>
      </c>
      <c r="N115" s="67">
        <v>51</v>
      </c>
      <c r="O115" s="63"/>
      <c r="P115" s="4" t="s">
        <v>316</v>
      </c>
      <c r="Q115" s="3"/>
    </row>
    <row r="116" spans="1:17" ht="15">
      <c r="A116" s="4">
        <v>103</v>
      </c>
      <c r="B116" s="60" t="s">
        <v>323</v>
      </c>
      <c r="C116" s="50"/>
      <c r="D116" s="50">
        <v>11130059</v>
      </c>
      <c r="E116" s="50"/>
      <c r="F116" s="50"/>
      <c r="G116" s="50" t="s">
        <v>210</v>
      </c>
      <c r="H116" s="65">
        <v>1</v>
      </c>
      <c r="I116" s="64">
        <v>51</v>
      </c>
      <c r="J116" s="66"/>
      <c r="K116" s="63">
        <v>1</v>
      </c>
      <c r="L116" s="67">
        <v>51</v>
      </c>
      <c r="M116" s="20">
        <f t="shared" si="4"/>
        <v>25.5</v>
      </c>
      <c r="N116" s="67">
        <v>51</v>
      </c>
      <c r="O116" s="63"/>
      <c r="P116" s="4" t="s">
        <v>316</v>
      </c>
      <c r="Q116" s="3"/>
    </row>
    <row r="117" spans="1:17" ht="15">
      <c r="A117" s="4">
        <v>104</v>
      </c>
      <c r="B117" s="60" t="s">
        <v>323</v>
      </c>
      <c r="C117" s="50"/>
      <c r="D117" s="50">
        <v>11130060</v>
      </c>
      <c r="E117" s="50"/>
      <c r="F117" s="50"/>
      <c r="G117" s="50" t="s">
        <v>210</v>
      </c>
      <c r="H117" s="65">
        <v>1</v>
      </c>
      <c r="I117" s="64">
        <v>51</v>
      </c>
      <c r="J117" s="66"/>
      <c r="K117" s="63">
        <v>1</v>
      </c>
      <c r="L117" s="67">
        <v>51</v>
      </c>
      <c r="M117" s="20">
        <f t="shared" si="4"/>
        <v>25.5</v>
      </c>
      <c r="N117" s="67">
        <v>51</v>
      </c>
      <c r="O117" s="63"/>
      <c r="P117" s="4" t="s">
        <v>316</v>
      </c>
      <c r="Q117" s="3"/>
    </row>
    <row r="118" spans="1:17" ht="15">
      <c r="A118" s="4">
        <v>105</v>
      </c>
      <c r="B118" s="60" t="s">
        <v>324</v>
      </c>
      <c r="C118" s="50"/>
      <c r="D118" s="50">
        <v>11130061</v>
      </c>
      <c r="E118" s="50"/>
      <c r="F118" s="50"/>
      <c r="G118" s="50" t="s">
        <v>210</v>
      </c>
      <c r="H118" s="65">
        <v>1</v>
      </c>
      <c r="I118" s="64">
        <v>82</v>
      </c>
      <c r="J118" s="66"/>
      <c r="K118" s="63">
        <v>1</v>
      </c>
      <c r="L118" s="67">
        <v>82</v>
      </c>
      <c r="M118" s="20">
        <f t="shared" si="4"/>
        <v>41</v>
      </c>
      <c r="N118" s="67">
        <v>82</v>
      </c>
      <c r="O118" s="63"/>
      <c r="P118" s="4" t="s">
        <v>316</v>
      </c>
      <c r="Q118" s="3"/>
    </row>
    <row r="119" spans="1:17" ht="15">
      <c r="A119" s="4">
        <v>106</v>
      </c>
      <c r="B119" s="60" t="s">
        <v>324</v>
      </c>
      <c r="C119" s="50"/>
      <c r="D119" s="50">
        <v>11130062</v>
      </c>
      <c r="E119" s="50"/>
      <c r="F119" s="50"/>
      <c r="G119" s="50" t="s">
        <v>210</v>
      </c>
      <c r="H119" s="65">
        <v>1</v>
      </c>
      <c r="I119" s="64">
        <v>82</v>
      </c>
      <c r="J119" s="66"/>
      <c r="K119" s="63">
        <v>1</v>
      </c>
      <c r="L119" s="67">
        <v>82</v>
      </c>
      <c r="M119" s="20">
        <f t="shared" si="4"/>
        <v>41</v>
      </c>
      <c r="N119" s="67">
        <v>82</v>
      </c>
      <c r="O119" s="63"/>
      <c r="P119" s="4" t="s">
        <v>316</v>
      </c>
      <c r="Q119" s="3"/>
    </row>
    <row r="120" spans="1:17" ht="15">
      <c r="A120" s="4">
        <v>107</v>
      </c>
      <c r="B120" s="60" t="s">
        <v>324</v>
      </c>
      <c r="C120" s="50"/>
      <c r="D120" s="50">
        <v>11130063</v>
      </c>
      <c r="E120" s="50"/>
      <c r="F120" s="50"/>
      <c r="G120" s="50" t="s">
        <v>210</v>
      </c>
      <c r="H120" s="65">
        <v>1</v>
      </c>
      <c r="I120" s="64">
        <v>82</v>
      </c>
      <c r="J120" s="66"/>
      <c r="K120" s="63">
        <v>1</v>
      </c>
      <c r="L120" s="67">
        <v>82</v>
      </c>
      <c r="M120" s="20">
        <f t="shared" si="4"/>
        <v>41</v>
      </c>
      <c r="N120" s="67">
        <v>82</v>
      </c>
      <c r="O120" s="63"/>
      <c r="P120" s="4" t="s">
        <v>316</v>
      </c>
      <c r="Q120" s="3"/>
    </row>
    <row r="121" spans="1:17" ht="15">
      <c r="A121" s="4">
        <v>108</v>
      </c>
      <c r="B121" s="60" t="s">
        <v>324</v>
      </c>
      <c r="C121" s="50"/>
      <c r="D121" s="50">
        <v>11130064</v>
      </c>
      <c r="E121" s="50"/>
      <c r="F121" s="50"/>
      <c r="G121" s="50" t="s">
        <v>210</v>
      </c>
      <c r="H121" s="65">
        <v>1</v>
      </c>
      <c r="I121" s="64">
        <v>82</v>
      </c>
      <c r="J121" s="66"/>
      <c r="K121" s="63">
        <v>1</v>
      </c>
      <c r="L121" s="67">
        <v>82</v>
      </c>
      <c r="M121" s="20">
        <f t="shared" si="4"/>
        <v>41</v>
      </c>
      <c r="N121" s="67">
        <v>82</v>
      </c>
      <c r="O121" s="63"/>
      <c r="P121" s="4" t="s">
        <v>316</v>
      </c>
      <c r="Q121" s="3"/>
    </row>
    <row r="122" spans="1:17" ht="15">
      <c r="A122" s="4">
        <v>109</v>
      </c>
      <c r="B122" s="60" t="s">
        <v>324</v>
      </c>
      <c r="C122" s="50"/>
      <c r="D122" s="50">
        <v>11130065</v>
      </c>
      <c r="E122" s="50"/>
      <c r="F122" s="50"/>
      <c r="G122" s="50" t="s">
        <v>210</v>
      </c>
      <c r="H122" s="65">
        <v>1</v>
      </c>
      <c r="I122" s="64">
        <v>82</v>
      </c>
      <c r="J122" s="66"/>
      <c r="K122" s="63">
        <v>1</v>
      </c>
      <c r="L122" s="67">
        <v>82</v>
      </c>
      <c r="M122" s="20">
        <f t="shared" si="4"/>
        <v>41</v>
      </c>
      <c r="N122" s="67">
        <v>82</v>
      </c>
      <c r="O122" s="63"/>
      <c r="P122" s="4" t="s">
        <v>316</v>
      </c>
      <c r="Q122" s="3"/>
    </row>
    <row r="123" spans="1:17" ht="15">
      <c r="A123" s="4">
        <v>110</v>
      </c>
      <c r="B123" s="60" t="s">
        <v>324</v>
      </c>
      <c r="C123" s="50"/>
      <c r="D123" s="50">
        <v>11130066</v>
      </c>
      <c r="E123" s="50"/>
      <c r="F123" s="50"/>
      <c r="G123" s="50" t="s">
        <v>210</v>
      </c>
      <c r="H123" s="65">
        <v>1</v>
      </c>
      <c r="I123" s="64">
        <v>82</v>
      </c>
      <c r="J123" s="66"/>
      <c r="K123" s="63">
        <v>1</v>
      </c>
      <c r="L123" s="67">
        <v>82</v>
      </c>
      <c r="M123" s="20">
        <f t="shared" si="4"/>
        <v>41</v>
      </c>
      <c r="N123" s="67">
        <v>82</v>
      </c>
      <c r="O123" s="63"/>
      <c r="P123" s="4" t="s">
        <v>316</v>
      </c>
      <c r="Q123" s="3"/>
    </row>
    <row r="124" spans="1:17" ht="15">
      <c r="A124" s="4">
        <v>111</v>
      </c>
      <c r="B124" s="60" t="s">
        <v>324</v>
      </c>
      <c r="C124" s="50"/>
      <c r="D124" s="50">
        <v>11130067</v>
      </c>
      <c r="E124" s="50"/>
      <c r="F124" s="50"/>
      <c r="G124" s="50" t="s">
        <v>210</v>
      </c>
      <c r="H124" s="65">
        <v>1</v>
      </c>
      <c r="I124" s="64">
        <v>82</v>
      </c>
      <c r="J124" s="66"/>
      <c r="K124" s="63">
        <v>1</v>
      </c>
      <c r="L124" s="67">
        <v>82</v>
      </c>
      <c r="M124" s="20">
        <f t="shared" si="4"/>
        <v>41</v>
      </c>
      <c r="N124" s="67">
        <v>82</v>
      </c>
      <c r="O124" s="63"/>
      <c r="P124" s="4" t="s">
        <v>316</v>
      </c>
      <c r="Q124" s="3"/>
    </row>
    <row r="125" spans="1:17" ht="15">
      <c r="A125" s="4">
        <v>112</v>
      </c>
      <c r="B125" s="60" t="s">
        <v>324</v>
      </c>
      <c r="C125" s="50"/>
      <c r="D125" s="50">
        <v>11130068</v>
      </c>
      <c r="E125" s="50"/>
      <c r="F125" s="50"/>
      <c r="G125" s="50" t="s">
        <v>210</v>
      </c>
      <c r="H125" s="65">
        <v>1</v>
      </c>
      <c r="I125" s="64">
        <v>82</v>
      </c>
      <c r="J125" s="66"/>
      <c r="K125" s="63">
        <v>1</v>
      </c>
      <c r="L125" s="67">
        <v>82</v>
      </c>
      <c r="M125" s="20">
        <f t="shared" si="4"/>
        <v>41</v>
      </c>
      <c r="N125" s="67">
        <v>82</v>
      </c>
      <c r="O125" s="63"/>
      <c r="P125" s="4" t="s">
        <v>316</v>
      </c>
      <c r="Q125" s="3"/>
    </row>
    <row r="126" spans="1:17" ht="15">
      <c r="A126" s="4">
        <v>113</v>
      </c>
      <c r="B126" s="60" t="s">
        <v>324</v>
      </c>
      <c r="C126" s="50"/>
      <c r="D126" s="50">
        <v>11130069</v>
      </c>
      <c r="E126" s="50"/>
      <c r="F126" s="50"/>
      <c r="G126" s="50" t="s">
        <v>210</v>
      </c>
      <c r="H126" s="65">
        <v>1</v>
      </c>
      <c r="I126" s="64">
        <v>82</v>
      </c>
      <c r="J126" s="66"/>
      <c r="K126" s="63">
        <v>1</v>
      </c>
      <c r="L126" s="67">
        <v>82</v>
      </c>
      <c r="M126" s="20">
        <f t="shared" si="4"/>
        <v>41</v>
      </c>
      <c r="N126" s="67">
        <v>82</v>
      </c>
      <c r="O126" s="63"/>
      <c r="P126" s="4" t="s">
        <v>316</v>
      </c>
      <c r="Q126" s="3"/>
    </row>
    <row r="127" spans="1:17" ht="15">
      <c r="A127" s="4">
        <v>114</v>
      </c>
      <c r="B127" s="60" t="s">
        <v>325</v>
      </c>
      <c r="C127" s="50"/>
      <c r="D127" s="50">
        <v>11130070</v>
      </c>
      <c r="E127" s="50"/>
      <c r="F127" s="50"/>
      <c r="G127" s="50" t="s">
        <v>210</v>
      </c>
      <c r="H127" s="65">
        <v>1</v>
      </c>
      <c r="I127" s="64">
        <v>1226</v>
      </c>
      <c r="J127" s="66"/>
      <c r="K127" s="63">
        <v>1</v>
      </c>
      <c r="L127" s="67">
        <v>1226</v>
      </c>
      <c r="M127" s="20">
        <f t="shared" si="4"/>
        <v>613</v>
      </c>
      <c r="N127" s="67">
        <v>1226</v>
      </c>
      <c r="O127" s="63"/>
      <c r="P127" s="4" t="s">
        <v>316</v>
      </c>
      <c r="Q127" s="3"/>
    </row>
    <row r="128" spans="1:17" ht="15">
      <c r="A128" s="4">
        <v>115</v>
      </c>
      <c r="B128" s="60" t="s">
        <v>326</v>
      </c>
      <c r="C128" s="50"/>
      <c r="D128" s="50">
        <v>11130071</v>
      </c>
      <c r="E128" s="50"/>
      <c r="F128" s="50"/>
      <c r="G128" s="50" t="s">
        <v>210</v>
      </c>
      <c r="H128" s="65">
        <v>1</v>
      </c>
      <c r="I128" s="64">
        <v>389</v>
      </c>
      <c r="J128" s="66"/>
      <c r="K128" s="63">
        <v>1</v>
      </c>
      <c r="L128" s="67">
        <v>389</v>
      </c>
      <c r="M128" s="20">
        <f t="shared" si="4"/>
        <v>194.5</v>
      </c>
      <c r="N128" s="67">
        <v>389</v>
      </c>
      <c r="O128" s="63"/>
      <c r="P128" s="4" t="s">
        <v>316</v>
      </c>
      <c r="Q128" s="3"/>
    </row>
    <row r="129" spans="1:17" ht="15">
      <c r="A129" s="4">
        <v>116</v>
      </c>
      <c r="B129" s="60" t="s">
        <v>326</v>
      </c>
      <c r="C129" s="50"/>
      <c r="D129" s="50">
        <v>11130072</v>
      </c>
      <c r="E129" s="50"/>
      <c r="F129" s="50"/>
      <c r="G129" s="50" t="s">
        <v>210</v>
      </c>
      <c r="H129" s="65">
        <v>1</v>
      </c>
      <c r="I129" s="64">
        <v>389</v>
      </c>
      <c r="J129" s="66"/>
      <c r="K129" s="63">
        <v>1</v>
      </c>
      <c r="L129" s="67">
        <v>389</v>
      </c>
      <c r="M129" s="20">
        <f t="shared" si="4"/>
        <v>194.5</v>
      </c>
      <c r="N129" s="67">
        <v>389</v>
      </c>
      <c r="O129" s="63"/>
      <c r="P129" s="4" t="s">
        <v>316</v>
      </c>
      <c r="Q129" s="3"/>
    </row>
    <row r="130" spans="1:17" ht="15">
      <c r="A130" s="4">
        <v>117</v>
      </c>
      <c r="B130" s="60" t="s">
        <v>327</v>
      </c>
      <c r="C130" s="50"/>
      <c r="D130" s="50">
        <v>11130073</v>
      </c>
      <c r="E130" s="50"/>
      <c r="F130" s="50"/>
      <c r="G130" s="50" t="s">
        <v>210</v>
      </c>
      <c r="H130" s="65">
        <v>1</v>
      </c>
      <c r="I130" s="64">
        <v>72</v>
      </c>
      <c r="J130" s="66"/>
      <c r="K130" s="63">
        <v>1</v>
      </c>
      <c r="L130" s="67">
        <v>72</v>
      </c>
      <c r="M130" s="20">
        <f t="shared" si="4"/>
        <v>36</v>
      </c>
      <c r="N130" s="67">
        <v>72</v>
      </c>
      <c r="O130" s="63"/>
      <c r="P130" s="4" t="s">
        <v>316</v>
      </c>
      <c r="Q130" s="3"/>
    </row>
    <row r="131" spans="1:17" ht="15">
      <c r="A131" s="4">
        <v>118</v>
      </c>
      <c r="B131" s="60" t="s">
        <v>327</v>
      </c>
      <c r="C131" s="50"/>
      <c r="D131" s="50">
        <v>11130074</v>
      </c>
      <c r="E131" s="50"/>
      <c r="F131" s="50"/>
      <c r="G131" s="50" t="s">
        <v>210</v>
      </c>
      <c r="H131" s="65">
        <v>1</v>
      </c>
      <c r="I131" s="64">
        <v>72</v>
      </c>
      <c r="J131" s="66"/>
      <c r="K131" s="63">
        <v>1</v>
      </c>
      <c r="L131" s="67">
        <v>72</v>
      </c>
      <c r="M131" s="20">
        <f t="shared" si="4"/>
        <v>36</v>
      </c>
      <c r="N131" s="67">
        <v>72</v>
      </c>
      <c r="O131" s="63"/>
      <c r="P131" s="4" t="s">
        <v>316</v>
      </c>
      <c r="Q131" s="3"/>
    </row>
    <row r="132" spans="1:17" ht="15">
      <c r="A132" s="4">
        <v>119</v>
      </c>
      <c r="B132" s="60" t="s">
        <v>327</v>
      </c>
      <c r="C132" s="50"/>
      <c r="D132" s="50">
        <v>11130075</v>
      </c>
      <c r="E132" s="50"/>
      <c r="F132" s="50"/>
      <c r="G132" s="50" t="s">
        <v>210</v>
      </c>
      <c r="H132" s="65">
        <v>1</v>
      </c>
      <c r="I132" s="64">
        <v>72</v>
      </c>
      <c r="J132" s="66"/>
      <c r="K132" s="63">
        <v>1</v>
      </c>
      <c r="L132" s="67">
        <v>72</v>
      </c>
      <c r="M132" s="20">
        <f aca="true" t="shared" si="5" ref="M132:M174">L132/2</f>
        <v>36</v>
      </c>
      <c r="N132" s="67">
        <v>72</v>
      </c>
      <c r="O132" s="63"/>
      <c r="P132" s="4" t="s">
        <v>316</v>
      </c>
      <c r="Q132" s="3"/>
    </row>
    <row r="133" spans="1:17" ht="15">
      <c r="A133" s="4">
        <v>120</v>
      </c>
      <c r="B133" s="60" t="s">
        <v>327</v>
      </c>
      <c r="C133" s="50"/>
      <c r="D133" s="50">
        <v>11130076</v>
      </c>
      <c r="E133" s="50"/>
      <c r="F133" s="50"/>
      <c r="G133" s="50" t="s">
        <v>210</v>
      </c>
      <c r="H133" s="65">
        <v>1</v>
      </c>
      <c r="I133" s="64">
        <v>72</v>
      </c>
      <c r="J133" s="66"/>
      <c r="K133" s="63">
        <v>1</v>
      </c>
      <c r="L133" s="67">
        <v>72</v>
      </c>
      <c r="M133" s="20">
        <f t="shared" si="5"/>
        <v>36</v>
      </c>
      <c r="N133" s="67">
        <v>72</v>
      </c>
      <c r="O133" s="63"/>
      <c r="P133" s="4" t="s">
        <v>316</v>
      </c>
      <c r="Q133" s="3"/>
    </row>
    <row r="134" spans="1:17" ht="15">
      <c r="A134" s="4">
        <v>121</v>
      </c>
      <c r="B134" s="60" t="s">
        <v>327</v>
      </c>
      <c r="C134" s="50"/>
      <c r="D134" s="50">
        <v>11130077</v>
      </c>
      <c r="E134" s="50"/>
      <c r="F134" s="50"/>
      <c r="G134" s="50" t="s">
        <v>210</v>
      </c>
      <c r="H134" s="65">
        <v>1</v>
      </c>
      <c r="I134" s="64">
        <v>72</v>
      </c>
      <c r="J134" s="66"/>
      <c r="K134" s="63">
        <v>1</v>
      </c>
      <c r="L134" s="67">
        <v>72</v>
      </c>
      <c r="M134" s="20">
        <f t="shared" si="5"/>
        <v>36</v>
      </c>
      <c r="N134" s="67">
        <v>72</v>
      </c>
      <c r="O134" s="63"/>
      <c r="P134" s="4" t="s">
        <v>316</v>
      </c>
      <c r="Q134" s="3"/>
    </row>
    <row r="135" spans="1:17" ht="15">
      <c r="A135" s="4">
        <v>122</v>
      </c>
      <c r="B135" s="60" t="s">
        <v>327</v>
      </c>
      <c r="C135" s="50"/>
      <c r="D135" s="50">
        <v>11130078</v>
      </c>
      <c r="E135" s="50"/>
      <c r="F135" s="50"/>
      <c r="G135" s="50" t="s">
        <v>210</v>
      </c>
      <c r="H135" s="65">
        <v>1</v>
      </c>
      <c r="I135" s="64">
        <v>72</v>
      </c>
      <c r="J135" s="66"/>
      <c r="K135" s="63">
        <v>1</v>
      </c>
      <c r="L135" s="67">
        <v>72</v>
      </c>
      <c r="M135" s="20">
        <f t="shared" si="5"/>
        <v>36</v>
      </c>
      <c r="N135" s="67">
        <v>72</v>
      </c>
      <c r="O135" s="63"/>
      <c r="P135" s="4" t="s">
        <v>316</v>
      </c>
      <c r="Q135" s="3"/>
    </row>
    <row r="136" spans="1:17" ht="15">
      <c r="A136" s="4">
        <v>123</v>
      </c>
      <c r="B136" s="60" t="s">
        <v>327</v>
      </c>
      <c r="C136" s="50"/>
      <c r="D136" s="50">
        <v>11130079</v>
      </c>
      <c r="E136" s="50"/>
      <c r="F136" s="50"/>
      <c r="G136" s="50" t="s">
        <v>210</v>
      </c>
      <c r="H136" s="65">
        <v>1</v>
      </c>
      <c r="I136" s="64">
        <v>72</v>
      </c>
      <c r="J136" s="66"/>
      <c r="K136" s="63">
        <v>1</v>
      </c>
      <c r="L136" s="67">
        <v>72</v>
      </c>
      <c r="M136" s="20">
        <f t="shared" si="5"/>
        <v>36</v>
      </c>
      <c r="N136" s="67">
        <v>72</v>
      </c>
      <c r="O136" s="63"/>
      <c r="P136" s="4" t="s">
        <v>316</v>
      </c>
      <c r="Q136" s="3"/>
    </row>
    <row r="137" spans="1:17" ht="15">
      <c r="A137" s="4">
        <v>124</v>
      </c>
      <c r="B137" s="60" t="s">
        <v>327</v>
      </c>
      <c r="C137" s="50"/>
      <c r="D137" s="50">
        <v>11130080</v>
      </c>
      <c r="E137" s="50"/>
      <c r="F137" s="50"/>
      <c r="G137" s="50" t="s">
        <v>210</v>
      </c>
      <c r="H137" s="65">
        <v>1</v>
      </c>
      <c r="I137" s="64">
        <v>72</v>
      </c>
      <c r="J137" s="66"/>
      <c r="K137" s="63">
        <v>1</v>
      </c>
      <c r="L137" s="67">
        <v>72</v>
      </c>
      <c r="M137" s="20">
        <f t="shared" si="5"/>
        <v>36</v>
      </c>
      <c r="N137" s="67">
        <v>72</v>
      </c>
      <c r="O137" s="63"/>
      <c r="P137" s="4" t="s">
        <v>316</v>
      </c>
      <c r="Q137" s="3"/>
    </row>
    <row r="138" spans="1:17" ht="15">
      <c r="A138" s="4">
        <v>125</v>
      </c>
      <c r="B138" s="60" t="s">
        <v>328</v>
      </c>
      <c r="C138" s="50"/>
      <c r="D138" s="50">
        <v>11130081</v>
      </c>
      <c r="E138" s="50"/>
      <c r="F138" s="50"/>
      <c r="G138" s="50" t="s">
        <v>210</v>
      </c>
      <c r="H138" s="65">
        <v>1</v>
      </c>
      <c r="I138" s="64">
        <v>172</v>
      </c>
      <c r="J138" s="66"/>
      <c r="K138" s="63">
        <v>1</v>
      </c>
      <c r="L138" s="67">
        <v>172</v>
      </c>
      <c r="M138" s="20">
        <f t="shared" si="5"/>
        <v>86</v>
      </c>
      <c r="N138" s="67">
        <v>172</v>
      </c>
      <c r="O138" s="63"/>
      <c r="P138" s="4" t="s">
        <v>316</v>
      </c>
      <c r="Q138" s="3"/>
    </row>
    <row r="139" spans="1:17" ht="15">
      <c r="A139" s="4">
        <v>126</v>
      </c>
      <c r="B139" s="60" t="s">
        <v>328</v>
      </c>
      <c r="C139" s="50"/>
      <c r="D139" s="50">
        <v>11130082</v>
      </c>
      <c r="E139" s="50"/>
      <c r="F139" s="50"/>
      <c r="G139" s="50" t="s">
        <v>210</v>
      </c>
      <c r="H139" s="65">
        <v>1</v>
      </c>
      <c r="I139" s="64">
        <v>172</v>
      </c>
      <c r="J139" s="66"/>
      <c r="K139" s="63">
        <v>1</v>
      </c>
      <c r="L139" s="67">
        <v>172</v>
      </c>
      <c r="M139" s="20">
        <f t="shared" si="5"/>
        <v>86</v>
      </c>
      <c r="N139" s="67">
        <v>172</v>
      </c>
      <c r="O139" s="63"/>
      <c r="P139" s="4" t="s">
        <v>316</v>
      </c>
      <c r="Q139" s="3"/>
    </row>
    <row r="140" spans="1:17" ht="15">
      <c r="A140" s="4">
        <v>127</v>
      </c>
      <c r="B140" s="60" t="s">
        <v>328</v>
      </c>
      <c r="C140" s="50"/>
      <c r="D140" s="50">
        <v>11130083</v>
      </c>
      <c r="E140" s="50"/>
      <c r="F140" s="50"/>
      <c r="G140" s="50" t="s">
        <v>210</v>
      </c>
      <c r="H140" s="65">
        <v>1</v>
      </c>
      <c r="I140" s="64">
        <v>172</v>
      </c>
      <c r="J140" s="66"/>
      <c r="K140" s="63">
        <v>1</v>
      </c>
      <c r="L140" s="67">
        <v>172</v>
      </c>
      <c r="M140" s="20">
        <f t="shared" si="5"/>
        <v>86</v>
      </c>
      <c r="N140" s="67">
        <v>172</v>
      </c>
      <c r="O140" s="63"/>
      <c r="P140" s="4" t="s">
        <v>316</v>
      </c>
      <c r="Q140" s="3"/>
    </row>
    <row r="141" spans="1:17" ht="15">
      <c r="A141" s="4">
        <v>128</v>
      </c>
      <c r="B141" s="60" t="s">
        <v>328</v>
      </c>
      <c r="C141" s="50"/>
      <c r="D141" s="50">
        <v>11130084</v>
      </c>
      <c r="E141" s="50"/>
      <c r="F141" s="50"/>
      <c r="G141" s="50" t="s">
        <v>210</v>
      </c>
      <c r="H141" s="65">
        <v>1</v>
      </c>
      <c r="I141" s="64">
        <v>172</v>
      </c>
      <c r="J141" s="66"/>
      <c r="K141" s="63">
        <v>1</v>
      </c>
      <c r="L141" s="67">
        <v>172</v>
      </c>
      <c r="M141" s="20">
        <f t="shared" si="5"/>
        <v>86</v>
      </c>
      <c r="N141" s="67">
        <v>172</v>
      </c>
      <c r="O141" s="63"/>
      <c r="P141" s="4" t="s">
        <v>316</v>
      </c>
      <c r="Q141" s="3"/>
    </row>
    <row r="142" spans="1:17" ht="15">
      <c r="A142" s="4">
        <v>129</v>
      </c>
      <c r="B142" s="60" t="s">
        <v>328</v>
      </c>
      <c r="C142" s="50"/>
      <c r="D142" s="50">
        <v>11130085</v>
      </c>
      <c r="E142" s="50"/>
      <c r="F142" s="50"/>
      <c r="G142" s="50" t="s">
        <v>210</v>
      </c>
      <c r="H142" s="65">
        <v>1</v>
      </c>
      <c r="I142" s="64">
        <v>172</v>
      </c>
      <c r="J142" s="66"/>
      <c r="K142" s="63">
        <v>1</v>
      </c>
      <c r="L142" s="67">
        <v>172</v>
      </c>
      <c r="M142" s="20">
        <f t="shared" si="5"/>
        <v>86</v>
      </c>
      <c r="N142" s="67">
        <v>172</v>
      </c>
      <c r="O142" s="63"/>
      <c r="P142" s="4" t="s">
        <v>316</v>
      </c>
      <c r="Q142" s="3"/>
    </row>
    <row r="143" spans="1:17" ht="15">
      <c r="A143" s="4">
        <v>130</v>
      </c>
      <c r="B143" s="60" t="s">
        <v>328</v>
      </c>
      <c r="C143" s="50"/>
      <c r="D143" s="50">
        <v>11130086</v>
      </c>
      <c r="E143" s="50"/>
      <c r="F143" s="50"/>
      <c r="G143" s="50" t="s">
        <v>210</v>
      </c>
      <c r="H143" s="65">
        <v>1</v>
      </c>
      <c r="I143" s="64">
        <v>172</v>
      </c>
      <c r="J143" s="66"/>
      <c r="K143" s="63">
        <v>1</v>
      </c>
      <c r="L143" s="67">
        <v>172</v>
      </c>
      <c r="M143" s="20">
        <f t="shared" si="5"/>
        <v>86</v>
      </c>
      <c r="N143" s="67">
        <v>172</v>
      </c>
      <c r="O143" s="63"/>
      <c r="P143" s="4" t="s">
        <v>316</v>
      </c>
      <c r="Q143" s="3"/>
    </row>
    <row r="144" spans="1:17" ht="15">
      <c r="A144" s="4">
        <v>131</v>
      </c>
      <c r="B144" s="60" t="s">
        <v>328</v>
      </c>
      <c r="C144" s="50"/>
      <c r="D144" s="50">
        <v>11130087</v>
      </c>
      <c r="E144" s="50"/>
      <c r="F144" s="50"/>
      <c r="G144" s="50" t="s">
        <v>210</v>
      </c>
      <c r="H144" s="65">
        <v>1</v>
      </c>
      <c r="I144" s="64">
        <v>172</v>
      </c>
      <c r="J144" s="66"/>
      <c r="K144" s="63">
        <v>1</v>
      </c>
      <c r="L144" s="67">
        <v>172</v>
      </c>
      <c r="M144" s="20">
        <f t="shared" si="5"/>
        <v>86</v>
      </c>
      <c r="N144" s="67">
        <v>172</v>
      </c>
      <c r="O144" s="63"/>
      <c r="P144" s="4" t="s">
        <v>316</v>
      </c>
      <c r="Q144" s="3"/>
    </row>
    <row r="145" spans="1:17" ht="15">
      <c r="A145" s="4">
        <v>132</v>
      </c>
      <c r="B145" s="60" t="s">
        <v>328</v>
      </c>
      <c r="C145" s="50"/>
      <c r="D145" s="50">
        <v>11130088</v>
      </c>
      <c r="E145" s="50"/>
      <c r="F145" s="50"/>
      <c r="G145" s="50" t="s">
        <v>210</v>
      </c>
      <c r="H145" s="65">
        <v>1</v>
      </c>
      <c r="I145" s="64">
        <v>172</v>
      </c>
      <c r="J145" s="66"/>
      <c r="K145" s="63">
        <v>1</v>
      </c>
      <c r="L145" s="67">
        <v>172</v>
      </c>
      <c r="M145" s="20">
        <f t="shared" si="5"/>
        <v>86</v>
      </c>
      <c r="N145" s="67">
        <v>172</v>
      </c>
      <c r="O145" s="63"/>
      <c r="P145" s="4" t="s">
        <v>316</v>
      </c>
      <c r="Q145" s="3"/>
    </row>
    <row r="146" spans="1:17" ht="15">
      <c r="A146" s="4">
        <v>133</v>
      </c>
      <c r="B146" s="60" t="s">
        <v>329</v>
      </c>
      <c r="C146" s="50"/>
      <c r="D146" s="50">
        <v>11130089</v>
      </c>
      <c r="E146" s="50"/>
      <c r="F146" s="50"/>
      <c r="G146" s="50" t="s">
        <v>210</v>
      </c>
      <c r="H146" s="65">
        <v>1</v>
      </c>
      <c r="I146" s="64">
        <v>102</v>
      </c>
      <c r="J146" s="66"/>
      <c r="K146" s="63">
        <v>1</v>
      </c>
      <c r="L146" s="67">
        <v>102</v>
      </c>
      <c r="M146" s="20">
        <f t="shared" si="5"/>
        <v>51</v>
      </c>
      <c r="N146" s="67">
        <v>102</v>
      </c>
      <c r="O146" s="63"/>
      <c r="P146" s="4" t="s">
        <v>316</v>
      </c>
      <c r="Q146" s="3"/>
    </row>
    <row r="147" spans="1:17" ht="15">
      <c r="A147" s="4">
        <v>134</v>
      </c>
      <c r="B147" s="60" t="s">
        <v>330</v>
      </c>
      <c r="C147" s="50"/>
      <c r="D147" s="50">
        <v>11130090</v>
      </c>
      <c r="E147" s="50"/>
      <c r="F147" s="50"/>
      <c r="G147" s="50" t="s">
        <v>210</v>
      </c>
      <c r="H147" s="65">
        <v>1</v>
      </c>
      <c r="I147" s="64">
        <v>51</v>
      </c>
      <c r="J147" s="66"/>
      <c r="K147" s="63">
        <v>1</v>
      </c>
      <c r="L147" s="67">
        <v>51</v>
      </c>
      <c r="M147" s="20">
        <f t="shared" si="5"/>
        <v>25.5</v>
      </c>
      <c r="N147" s="67">
        <v>51</v>
      </c>
      <c r="O147" s="63"/>
      <c r="P147" s="4" t="s">
        <v>316</v>
      </c>
      <c r="Q147" s="3"/>
    </row>
    <row r="148" spans="1:17" ht="15">
      <c r="A148" s="4">
        <v>135</v>
      </c>
      <c r="B148" s="60" t="s">
        <v>331</v>
      </c>
      <c r="C148" s="50"/>
      <c r="D148" s="50">
        <v>11130091</v>
      </c>
      <c r="E148" s="50"/>
      <c r="F148" s="50"/>
      <c r="G148" s="50" t="s">
        <v>210</v>
      </c>
      <c r="H148" s="65">
        <v>1</v>
      </c>
      <c r="I148" s="64">
        <v>152</v>
      </c>
      <c r="J148" s="66"/>
      <c r="K148" s="63">
        <v>1</v>
      </c>
      <c r="L148" s="67">
        <v>152</v>
      </c>
      <c r="M148" s="20">
        <f t="shared" si="5"/>
        <v>76</v>
      </c>
      <c r="N148" s="67">
        <v>152</v>
      </c>
      <c r="O148" s="63"/>
      <c r="P148" s="4" t="s">
        <v>316</v>
      </c>
      <c r="Q148" s="3"/>
    </row>
    <row r="149" spans="1:17" ht="15">
      <c r="A149" s="4">
        <v>136</v>
      </c>
      <c r="B149" s="60" t="s">
        <v>331</v>
      </c>
      <c r="C149" s="50"/>
      <c r="D149" s="50">
        <v>11130092</v>
      </c>
      <c r="E149" s="50"/>
      <c r="F149" s="50"/>
      <c r="G149" s="50" t="s">
        <v>210</v>
      </c>
      <c r="H149" s="65">
        <v>1</v>
      </c>
      <c r="I149" s="64">
        <v>152</v>
      </c>
      <c r="J149" s="66"/>
      <c r="K149" s="63">
        <v>1</v>
      </c>
      <c r="L149" s="67">
        <v>152</v>
      </c>
      <c r="M149" s="20">
        <f t="shared" si="5"/>
        <v>76</v>
      </c>
      <c r="N149" s="67">
        <v>152</v>
      </c>
      <c r="O149" s="63"/>
      <c r="P149" s="4" t="s">
        <v>316</v>
      </c>
      <c r="Q149" s="3"/>
    </row>
    <row r="150" spans="1:17" ht="15">
      <c r="A150" s="4">
        <v>137</v>
      </c>
      <c r="B150" s="60" t="s">
        <v>331</v>
      </c>
      <c r="C150" s="50"/>
      <c r="D150" s="50">
        <v>11130093</v>
      </c>
      <c r="E150" s="50"/>
      <c r="F150" s="50"/>
      <c r="G150" s="50" t="s">
        <v>210</v>
      </c>
      <c r="H150" s="65">
        <v>1</v>
      </c>
      <c r="I150" s="64">
        <v>152</v>
      </c>
      <c r="J150" s="66"/>
      <c r="K150" s="63">
        <v>1</v>
      </c>
      <c r="L150" s="67">
        <v>152</v>
      </c>
      <c r="M150" s="20">
        <f t="shared" si="5"/>
        <v>76</v>
      </c>
      <c r="N150" s="67">
        <v>152</v>
      </c>
      <c r="O150" s="63"/>
      <c r="P150" s="4" t="s">
        <v>316</v>
      </c>
      <c r="Q150" s="3"/>
    </row>
    <row r="151" spans="1:17" ht="15">
      <c r="A151" s="4">
        <v>138</v>
      </c>
      <c r="B151" s="60" t="s">
        <v>331</v>
      </c>
      <c r="C151" s="50"/>
      <c r="D151" s="50">
        <v>11130094</v>
      </c>
      <c r="E151" s="50"/>
      <c r="F151" s="50"/>
      <c r="G151" s="50" t="s">
        <v>210</v>
      </c>
      <c r="H151" s="65">
        <v>1</v>
      </c>
      <c r="I151" s="64">
        <v>152</v>
      </c>
      <c r="J151" s="66"/>
      <c r="K151" s="63">
        <v>1</v>
      </c>
      <c r="L151" s="67">
        <v>152</v>
      </c>
      <c r="M151" s="20">
        <f t="shared" si="5"/>
        <v>76</v>
      </c>
      <c r="N151" s="67">
        <v>152</v>
      </c>
      <c r="O151" s="63"/>
      <c r="P151" s="4" t="s">
        <v>316</v>
      </c>
      <c r="Q151" s="3"/>
    </row>
    <row r="152" spans="1:17" ht="15">
      <c r="A152" s="4">
        <v>139</v>
      </c>
      <c r="B152" s="60" t="s">
        <v>332</v>
      </c>
      <c r="C152" s="50"/>
      <c r="D152" s="50">
        <v>11130095</v>
      </c>
      <c r="E152" s="50"/>
      <c r="F152" s="50"/>
      <c r="G152" s="50" t="s">
        <v>210</v>
      </c>
      <c r="H152" s="65">
        <v>1</v>
      </c>
      <c r="I152" s="64">
        <v>102</v>
      </c>
      <c r="J152" s="66"/>
      <c r="K152" s="63">
        <v>1</v>
      </c>
      <c r="L152" s="67">
        <v>102</v>
      </c>
      <c r="M152" s="20">
        <f t="shared" si="5"/>
        <v>51</v>
      </c>
      <c r="N152" s="67">
        <v>102</v>
      </c>
      <c r="O152" s="63"/>
      <c r="P152" s="4" t="s">
        <v>316</v>
      </c>
      <c r="Q152" s="3"/>
    </row>
    <row r="153" spans="1:17" ht="15">
      <c r="A153" s="4">
        <v>140</v>
      </c>
      <c r="B153" s="60" t="s">
        <v>332</v>
      </c>
      <c r="C153" s="50"/>
      <c r="D153" s="50">
        <v>11130096</v>
      </c>
      <c r="E153" s="50"/>
      <c r="F153" s="50"/>
      <c r="G153" s="50" t="s">
        <v>210</v>
      </c>
      <c r="H153" s="65">
        <v>1</v>
      </c>
      <c r="I153" s="64">
        <v>102</v>
      </c>
      <c r="J153" s="66"/>
      <c r="K153" s="63">
        <v>1</v>
      </c>
      <c r="L153" s="67">
        <v>102</v>
      </c>
      <c r="M153" s="20">
        <f t="shared" si="5"/>
        <v>51</v>
      </c>
      <c r="N153" s="67">
        <v>102</v>
      </c>
      <c r="O153" s="63"/>
      <c r="P153" s="4" t="s">
        <v>316</v>
      </c>
      <c r="Q153" s="3"/>
    </row>
    <row r="154" spans="1:17" ht="15">
      <c r="A154" s="4">
        <v>141</v>
      </c>
      <c r="B154" s="60" t="s">
        <v>332</v>
      </c>
      <c r="C154" s="50"/>
      <c r="D154" s="50">
        <v>11130097</v>
      </c>
      <c r="E154" s="50"/>
      <c r="F154" s="50"/>
      <c r="G154" s="50" t="s">
        <v>210</v>
      </c>
      <c r="H154" s="65">
        <v>1</v>
      </c>
      <c r="I154" s="64">
        <v>102</v>
      </c>
      <c r="J154" s="66"/>
      <c r="K154" s="63">
        <v>1</v>
      </c>
      <c r="L154" s="67">
        <v>102</v>
      </c>
      <c r="M154" s="20">
        <f t="shared" si="5"/>
        <v>51</v>
      </c>
      <c r="N154" s="67">
        <v>102</v>
      </c>
      <c r="O154" s="63"/>
      <c r="P154" s="4" t="s">
        <v>316</v>
      </c>
      <c r="Q154" s="3"/>
    </row>
    <row r="155" spans="1:17" ht="15">
      <c r="A155" s="4">
        <v>142</v>
      </c>
      <c r="B155" s="60" t="s">
        <v>332</v>
      </c>
      <c r="C155" s="50"/>
      <c r="D155" s="50">
        <v>11130098</v>
      </c>
      <c r="E155" s="50"/>
      <c r="F155" s="50"/>
      <c r="G155" s="50" t="s">
        <v>210</v>
      </c>
      <c r="H155" s="65">
        <v>1</v>
      </c>
      <c r="I155" s="64">
        <v>102</v>
      </c>
      <c r="J155" s="66"/>
      <c r="K155" s="63">
        <v>1</v>
      </c>
      <c r="L155" s="67">
        <v>102</v>
      </c>
      <c r="M155" s="20">
        <f t="shared" si="5"/>
        <v>51</v>
      </c>
      <c r="N155" s="67">
        <v>102</v>
      </c>
      <c r="O155" s="63"/>
      <c r="P155" s="4" t="s">
        <v>316</v>
      </c>
      <c r="Q155" s="3"/>
    </row>
    <row r="156" spans="1:17" ht="12.75" customHeight="1">
      <c r="A156" s="4">
        <v>143</v>
      </c>
      <c r="B156" s="60" t="s">
        <v>333</v>
      </c>
      <c r="C156" s="50"/>
      <c r="D156" s="50">
        <v>11130099</v>
      </c>
      <c r="E156" s="50"/>
      <c r="F156" s="50"/>
      <c r="G156" s="50" t="s">
        <v>210</v>
      </c>
      <c r="H156" s="65">
        <v>1</v>
      </c>
      <c r="I156" s="64">
        <v>72</v>
      </c>
      <c r="J156" s="66"/>
      <c r="K156" s="63">
        <v>1</v>
      </c>
      <c r="L156" s="67">
        <v>72</v>
      </c>
      <c r="M156" s="20">
        <f t="shared" si="5"/>
        <v>36</v>
      </c>
      <c r="N156" s="67">
        <v>72</v>
      </c>
      <c r="O156" s="63"/>
      <c r="P156" s="4" t="s">
        <v>316</v>
      </c>
      <c r="Q156" s="3"/>
    </row>
    <row r="157" spans="1:17" ht="12.75" customHeight="1">
      <c r="A157" s="4">
        <v>144</v>
      </c>
      <c r="B157" s="54" t="s">
        <v>333</v>
      </c>
      <c r="C157" s="50"/>
      <c r="D157" s="50">
        <v>11130100</v>
      </c>
      <c r="E157" s="50"/>
      <c r="F157" s="50"/>
      <c r="G157" s="50" t="s">
        <v>210</v>
      </c>
      <c r="H157" s="65">
        <v>1</v>
      </c>
      <c r="I157" s="64">
        <v>72</v>
      </c>
      <c r="J157" s="66"/>
      <c r="K157" s="63">
        <v>1</v>
      </c>
      <c r="L157" s="67">
        <v>72</v>
      </c>
      <c r="M157" s="20">
        <f t="shared" si="5"/>
        <v>36</v>
      </c>
      <c r="N157" s="67">
        <v>72</v>
      </c>
      <c r="O157" s="63"/>
      <c r="P157" s="4" t="s">
        <v>316</v>
      </c>
      <c r="Q157" s="3"/>
    </row>
    <row r="158" spans="1:17" ht="12.75" customHeight="1">
      <c r="A158" s="4">
        <v>145</v>
      </c>
      <c r="B158" s="54" t="s">
        <v>333</v>
      </c>
      <c r="C158" s="50"/>
      <c r="D158" s="50">
        <v>11130101</v>
      </c>
      <c r="E158" s="50"/>
      <c r="F158" s="50"/>
      <c r="G158" s="50" t="s">
        <v>210</v>
      </c>
      <c r="H158" s="65">
        <v>1</v>
      </c>
      <c r="I158" s="64">
        <v>72</v>
      </c>
      <c r="J158" s="66"/>
      <c r="K158" s="63">
        <v>1</v>
      </c>
      <c r="L158" s="67">
        <v>72</v>
      </c>
      <c r="M158" s="20">
        <f t="shared" si="5"/>
        <v>36</v>
      </c>
      <c r="N158" s="67">
        <v>72</v>
      </c>
      <c r="O158" s="63"/>
      <c r="P158" s="4" t="s">
        <v>316</v>
      </c>
      <c r="Q158" s="3"/>
    </row>
    <row r="159" spans="1:17" ht="12.75" customHeight="1">
      <c r="A159" s="4">
        <v>146</v>
      </c>
      <c r="B159" s="54" t="s">
        <v>333</v>
      </c>
      <c r="C159" s="50"/>
      <c r="D159" s="50">
        <v>11130102</v>
      </c>
      <c r="E159" s="50"/>
      <c r="F159" s="50"/>
      <c r="G159" s="50" t="s">
        <v>210</v>
      </c>
      <c r="H159" s="65">
        <v>1</v>
      </c>
      <c r="I159" s="64">
        <v>72</v>
      </c>
      <c r="J159" s="66"/>
      <c r="K159" s="63">
        <v>1</v>
      </c>
      <c r="L159" s="67">
        <v>72</v>
      </c>
      <c r="M159" s="20">
        <f t="shared" si="5"/>
        <v>36</v>
      </c>
      <c r="N159" s="67">
        <v>72</v>
      </c>
      <c r="O159" s="63"/>
      <c r="P159" s="4" t="s">
        <v>316</v>
      </c>
      <c r="Q159" s="3"/>
    </row>
    <row r="160" spans="1:17" ht="12.75" customHeight="1">
      <c r="A160" s="4">
        <v>147</v>
      </c>
      <c r="B160" s="54" t="s">
        <v>333</v>
      </c>
      <c r="C160" s="50"/>
      <c r="D160" s="50">
        <v>11130103</v>
      </c>
      <c r="E160" s="50"/>
      <c r="F160" s="50"/>
      <c r="G160" s="50" t="s">
        <v>210</v>
      </c>
      <c r="H160" s="65">
        <v>1</v>
      </c>
      <c r="I160" s="64">
        <v>72</v>
      </c>
      <c r="J160" s="66"/>
      <c r="K160" s="63">
        <v>1</v>
      </c>
      <c r="L160" s="67">
        <v>72</v>
      </c>
      <c r="M160" s="20">
        <f t="shared" si="5"/>
        <v>36</v>
      </c>
      <c r="N160" s="67">
        <v>72</v>
      </c>
      <c r="O160" s="63"/>
      <c r="P160" s="4" t="s">
        <v>316</v>
      </c>
      <c r="Q160" s="3"/>
    </row>
    <row r="161" spans="1:17" ht="12.75" customHeight="1">
      <c r="A161" s="4">
        <v>148</v>
      </c>
      <c r="B161" s="54" t="s">
        <v>333</v>
      </c>
      <c r="C161" s="50"/>
      <c r="D161" s="50">
        <v>11130104</v>
      </c>
      <c r="E161" s="50"/>
      <c r="F161" s="50"/>
      <c r="G161" s="50" t="s">
        <v>210</v>
      </c>
      <c r="H161" s="65">
        <v>1</v>
      </c>
      <c r="I161" s="64">
        <v>72</v>
      </c>
      <c r="J161" s="66"/>
      <c r="K161" s="63">
        <v>1</v>
      </c>
      <c r="L161" s="67">
        <v>72</v>
      </c>
      <c r="M161" s="20">
        <f t="shared" si="5"/>
        <v>36</v>
      </c>
      <c r="N161" s="67">
        <v>72</v>
      </c>
      <c r="O161" s="63"/>
      <c r="P161" s="4" t="s">
        <v>316</v>
      </c>
      <c r="Q161" s="3"/>
    </row>
    <row r="162" spans="1:17" ht="12.75" customHeight="1">
      <c r="A162" s="4">
        <v>149</v>
      </c>
      <c r="B162" s="54" t="s">
        <v>333</v>
      </c>
      <c r="C162" s="50"/>
      <c r="D162" s="50">
        <v>11130105</v>
      </c>
      <c r="E162" s="50"/>
      <c r="F162" s="50"/>
      <c r="G162" s="50" t="s">
        <v>210</v>
      </c>
      <c r="H162" s="65">
        <v>1</v>
      </c>
      <c r="I162" s="64">
        <v>72</v>
      </c>
      <c r="J162" s="66"/>
      <c r="K162" s="63">
        <v>1</v>
      </c>
      <c r="L162" s="67">
        <v>72</v>
      </c>
      <c r="M162" s="20">
        <f t="shared" si="5"/>
        <v>36</v>
      </c>
      <c r="N162" s="67">
        <v>72</v>
      </c>
      <c r="O162" s="63"/>
      <c r="P162" s="4" t="s">
        <v>316</v>
      </c>
      <c r="Q162" s="3"/>
    </row>
    <row r="163" spans="1:17" ht="12.75" customHeight="1">
      <c r="A163" s="4">
        <v>150</v>
      </c>
      <c r="B163" s="54" t="s">
        <v>333</v>
      </c>
      <c r="C163" s="50"/>
      <c r="D163" s="50">
        <v>11130106</v>
      </c>
      <c r="E163" s="50"/>
      <c r="F163" s="50"/>
      <c r="G163" s="50" t="s">
        <v>210</v>
      </c>
      <c r="H163" s="65">
        <v>1</v>
      </c>
      <c r="I163" s="64">
        <v>72</v>
      </c>
      <c r="J163" s="66"/>
      <c r="K163" s="63">
        <v>1</v>
      </c>
      <c r="L163" s="67">
        <v>72</v>
      </c>
      <c r="M163" s="20">
        <f t="shared" si="5"/>
        <v>36</v>
      </c>
      <c r="N163" s="67">
        <v>72</v>
      </c>
      <c r="O163" s="63"/>
      <c r="P163" s="4" t="s">
        <v>316</v>
      </c>
      <c r="Q163" s="3"/>
    </row>
    <row r="164" spans="1:17" ht="12.75" customHeight="1">
      <c r="A164" s="4">
        <v>151</v>
      </c>
      <c r="B164" s="54" t="s">
        <v>333</v>
      </c>
      <c r="C164" s="50"/>
      <c r="D164" s="50">
        <v>11130107</v>
      </c>
      <c r="E164" s="50"/>
      <c r="F164" s="50"/>
      <c r="G164" s="50" t="s">
        <v>210</v>
      </c>
      <c r="H164" s="65">
        <v>1</v>
      </c>
      <c r="I164" s="64">
        <v>72</v>
      </c>
      <c r="J164" s="66"/>
      <c r="K164" s="63">
        <v>1</v>
      </c>
      <c r="L164" s="67">
        <v>72</v>
      </c>
      <c r="M164" s="20">
        <f t="shared" si="5"/>
        <v>36</v>
      </c>
      <c r="N164" s="67">
        <v>72</v>
      </c>
      <c r="O164" s="63"/>
      <c r="P164" s="4" t="s">
        <v>316</v>
      </c>
      <c r="Q164" s="3"/>
    </row>
    <row r="165" spans="1:17" ht="12.75" customHeight="1">
      <c r="A165" s="4">
        <v>152</v>
      </c>
      <c r="B165" s="60" t="s">
        <v>333</v>
      </c>
      <c r="C165" s="50"/>
      <c r="D165" s="50">
        <v>11130108</v>
      </c>
      <c r="E165" s="50"/>
      <c r="F165" s="50"/>
      <c r="G165" s="50" t="s">
        <v>210</v>
      </c>
      <c r="H165" s="65">
        <v>1</v>
      </c>
      <c r="I165" s="64">
        <v>72</v>
      </c>
      <c r="J165" s="66"/>
      <c r="K165" s="63">
        <v>1</v>
      </c>
      <c r="L165" s="67">
        <v>72</v>
      </c>
      <c r="M165" s="20">
        <f t="shared" si="5"/>
        <v>36</v>
      </c>
      <c r="N165" s="67">
        <v>72</v>
      </c>
      <c r="O165" s="63"/>
      <c r="P165" s="4" t="s">
        <v>316</v>
      </c>
      <c r="Q165" s="3"/>
    </row>
    <row r="166" spans="1:17" ht="15">
      <c r="A166" s="4">
        <v>153</v>
      </c>
      <c r="B166" s="60" t="s">
        <v>333</v>
      </c>
      <c r="C166" s="50"/>
      <c r="D166" s="50">
        <v>11130109</v>
      </c>
      <c r="E166" s="50"/>
      <c r="F166" s="50"/>
      <c r="G166" s="50" t="s">
        <v>210</v>
      </c>
      <c r="H166" s="65">
        <v>1</v>
      </c>
      <c r="I166" s="64">
        <v>72</v>
      </c>
      <c r="J166" s="66"/>
      <c r="K166" s="63">
        <v>1</v>
      </c>
      <c r="L166" s="67">
        <v>72</v>
      </c>
      <c r="M166" s="20">
        <f t="shared" si="5"/>
        <v>36</v>
      </c>
      <c r="N166" s="67">
        <v>72</v>
      </c>
      <c r="O166" s="63"/>
      <c r="P166" s="4" t="s">
        <v>316</v>
      </c>
      <c r="Q166" s="3"/>
    </row>
    <row r="167" spans="1:17" ht="15">
      <c r="A167" s="4">
        <v>154</v>
      </c>
      <c r="B167" s="60" t="s">
        <v>333</v>
      </c>
      <c r="C167" s="50"/>
      <c r="D167" s="50">
        <v>11130110</v>
      </c>
      <c r="E167" s="50"/>
      <c r="F167" s="50"/>
      <c r="G167" s="50" t="s">
        <v>210</v>
      </c>
      <c r="H167" s="65">
        <v>1</v>
      </c>
      <c r="I167" s="64">
        <v>72</v>
      </c>
      <c r="J167" s="66"/>
      <c r="K167" s="63">
        <v>1</v>
      </c>
      <c r="L167" s="67">
        <v>72</v>
      </c>
      <c r="M167" s="20">
        <f t="shared" si="5"/>
        <v>36</v>
      </c>
      <c r="N167" s="67">
        <v>72</v>
      </c>
      <c r="O167" s="63"/>
      <c r="P167" s="4" t="s">
        <v>316</v>
      </c>
      <c r="Q167" s="3"/>
    </row>
    <row r="168" spans="1:17" ht="15">
      <c r="A168" s="4">
        <v>155</v>
      </c>
      <c r="B168" s="60" t="s">
        <v>218</v>
      </c>
      <c r="C168" s="50"/>
      <c r="D168" s="50">
        <v>11130111</v>
      </c>
      <c r="E168" s="50"/>
      <c r="F168" s="50"/>
      <c r="G168" s="50" t="s">
        <v>210</v>
      </c>
      <c r="H168" s="65">
        <v>1</v>
      </c>
      <c r="I168" s="64">
        <v>61</v>
      </c>
      <c r="J168" s="66"/>
      <c r="K168" s="63">
        <v>1</v>
      </c>
      <c r="L168" s="67">
        <v>61</v>
      </c>
      <c r="M168" s="20">
        <f t="shared" si="5"/>
        <v>30.5</v>
      </c>
      <c r="N168" s="67">
        <v>61</v>
      </c>
      <c r="O168" s="63"/>
      <c r="P168" s="4" t="s">
        <v>316</v>
      </c>
      <c r="Q168" s="3"/>
    </row>
    <row r="169" spans="1:17" ht="15">
      <c r="A169" s="4">
        <v>156</v>
      </c>
      <c r="B169" s="60" t="s">
        <v>218</v>
      </c>
      <c r="C169" s="50"/>
      <c r="D169" s="50">
        <v>11130112</v>
      </c>
      <c r="E169" s="50"/>
      <c r="F169" s="50"/>
      <c r="G169" s="50" t="s">
        <v>210</v>
      </c>
      <c r="H169" s="65">
        <v>1</v>
      </c>
      <c r="I169" s="64">
        <v>61</v>
      </c>
      <c r="J169" s="66"/>
      <c r="K169" s="63">
        <v>1</v>
      </c>
      <c r="L169" s="67">
        <v>61</v>
      </c>
      <c r="M169" s="20">
        <f t="shared" si="5"/>
        <v>30.5</v>
      </c>
      <c r="N169" s="67">
        <v>61</v>
      </c>
      <c r="O169" s="63"/>
      <c r="P169" s="4" t="s">
        <v>316</v>
      </c>
      <c r="Q169" s="3"/>
    </row>
    <row r="170" spans="1:17" ht="15">
      <c r="A170" s="4">
        <v>157</v>
      </c>
      <c r="B170" s="60" t="s">
        <v>218</v>
      </c>
      <c r="C170" s="50"/>
      <c r="D170" s="50">
        <v>11130113</v>
      </c>
      <c r="E170" s="50"/>
      <c r="F170" s="50"/>
      <c r="G170" s="50" t="s">
        <v>210</v>
      </c>
      <c r="H170" s="65">
        <v>1</v>
      </c>
      <c r="I170" s="64">
        <v>61</v>
      </c>
      <c r="J170" s="66"/>
      <c r="K170" s="63">
        <v>1</v>
      </c>
      <c r="L170" s="67">
        <v>61</v>
      </c>
      <c r="M170" s="20">
        <f t="shared" si="5"/>
        <v>30.5</v>
      </c>
      <c r="N170" s="67">
        <v>61</v>
      </c>
      <c r="O170" s="63"/>
      <c r="P170" s="4" t="s">
        <v>316</v>
      </c>
      <c r="Q170" s="3"/>
    </row>
    <row r="171" spans="1:17" ht="15">
      <c r="A171" s="4">
        <v>158</v>
      </c>
      <c r="B171" s="60" t="s">
        <v>218</v>
      </c>
      <c r="C171" s="50"/>
      <c r="D171" s="50">
        <v>11130114</v>
      </c>
      <c r="E171" s="50"/>
      <c r="F171" s="50"/>
      <c r="G171" s="50" t="s">
        <v>210</v>
      </c>
      <c r="H171" s="65">
        <v>1</v>
      </c>
      <c r="I171" s="64">
        <v>61</v>
      </c>
      <c r="J171" s="66"/>
      <c r="K171" s="63">
        <v>1</v>
      </c>
      <c r="L171" s="67">
        <v>61</v>
      </c>
      <c r="M171" s="20">
        <f t="shared" si="5"/>
        <v>30.5</v>
      </c>
      <c r="N171" s="67">
        <v>61</v>
      </c>
      <c r="O171" s="63"/>
      <c r="P171" s="4" t="s">
        <v>316</v>
      </c>
      <c r="Q171" s="3"/>
    </row>
    <row r="172" spans="1:17" ht="15">
      <c r="A172" s="4">
        <v>159</v>
      </c>
      <c r="B172" s="60" t="s">
        <v>334</v>
      </c>
      <c r="C172" s="50"/>
      <c r="D172" s="50">
        <v>11130115</v>
      </c>
      <c r="E172" s="50"/>
      <c r="F172" s="50"/>
      <c r="G172" s="50" t="s">
        <v>210</v>
      </c>
      <c r="H172" s="65">
        <v>1</v>
      </c>
      <c r="I172" s="64">
        <v>26</v>
      </c>
      <c r="J172" s="66"/>
      <c r="K172" s="63">
        <v>1</v>
      </c>
      <c r="L172" s="67">
        <v>26</v>
      </c>
      <c r="M172" s="20">
        <f t="shared" si="5"/>
        <v>13</v>
      </c>
      <c r="N172" s="67">
        <v>26</v>
      </c>
      <c r="O172" s="63"/>
      <c r="P172" s="4" t="s">
        <v>316</v>
      </c>
      <c r="Q172" s="3"/>
    </row>
    <row r="173" spans="1:17" ht="15">
      <c r="A173" s="4">
        <v>160</v>
      </c>
      <c r="B173" s="60" t="s">
        <v>334</v>
      </c>
      <c r="C173" s="50"/>
      <c r="D173" s="50">
        <v>11130116</v>
      </c>
      <c r="E173" s="50"/>
      <c r="F173" s="50"/>
      <c r="G173" s="50" t="s">
        <v>210</v>
      </c>
      <c r="H173" s="65">
        <v>1</v>
      </c>
      <c r="I173" s="64">
        <v>26</v>
      </c>
      <c r="J173" s="66"/>
      <c r="K173" s="63">
        <v>1</v>
      </c>
      <c r="L173" s="67">
        <v>26</v>
      </c>
      <c r="M173" s="20">
        <f t="shared" si="5"/>
        <v>13</v>
      </c>
      <c r="N173" s="67">
        <v>26</v>
      </c>
      <c r="O173" s="63"/>
      <c r="P173" s="4" t="s">
        <v>316</v>
      </c>
      <c r="Q173" s="3"/>
    </row>
    <row r="174" spans="1:17" ht="15">
      <c r="A174" s="4">
        <v>161</v>
      </c>
      <c r="B174" s="60" t="s">
        <v>334</v>
      </c>
      <c r="C174" s="50"/>
      <c r="D174" s="50">
        <v>11130117</v>
      </c>
      <c r="E174" s="50"/>
      <c r="F174" s="50"/>
      <c r="G174" s="50" t="s">
        <v>210</v>
      </c>
      <c r="H174" s="65">
        <v>1</v>
      </c>
      <c r="I174" s="64">
        <v>26</v>
      </c>
      <c r="J174" s="66"/>
      <c r="K174" s="63">
        <v>1</v>
      </c>
      <c r="L174" s="67">
        <v>26</v>
      </c>
      <c r="M174" s="20">
        <f t="shared" si="5"/>
        <v>13</v>
      </c>
      <c r="N174" s="67">
        <v>26</v>
      </c>
      <c r="O174" s="63"/>
      <c r="P174" s="4" t="s">
        <v>316</v>
      </c>
      <c r="Q174" s="3"/>
    </row>
    <row r="175" spans="1:17" ht="39.75" customHeight="1">
      <c r="A175" s="4">
        <v>162</v>
      </c>
      <c r="B175" s="60" t="s">
        <v>334</v>
      </c>
      <c r="C175" s="50"/>
      <c r="D175" s="50">
        <v>11130118</v>
      </c>
      <c r="E175" s="50"/>
      <c r="F175" s="50"/>
      <c r="G175" s="50" t="s">
        <v>210</v>
      </c>
      <c r="H175" s="65">
        <v>1</v>
      </c>
      <c r="I175" s="64">
        <v>26</v>
      </c>
      <c r="J175" s="66"/>
      <c r="K175" s="63">
        <v>1</v>
      </c>
      <c r="L175" s="67">
        <v>26</v>
      </c>
      <c r="M175" s="20">
        <f>L175/2</f>
        <v>13</v>
      </c>
      <c r="N175" s="67">
        <v>26</v>
      </c>
      <c r="O175" s="63"/>
      <c r="P175" s="4" t="s">
        <v>316</v>
      </c>
      <c r="Q175" s="3"/>
    </row>
    <row r="176" spans="1:17" ht="21" customHeight="1">
      <c r="A176" s="4">
        <v>163</v>
      </c>
      <c r="B176" s="60" t="s">
        <v>334</v>
      </c>
      <c r="C176" s="50"/>
      <c r="D176" s="50">
        <v>11130119</v>
      </c>
      <c r="E176" s="50"/>
      <c r="F176" s="50"/>
      <c r="G176" s="50" t="s">
        <v>210</v>
      </c>
      <c r="H176" s="65">
        <v>1</v>
      </c>
      <c r="I176" s="64">
        <v>26</v>
      </c>
      <c r="J176" s="66"/>
      <c r="K176" s="63">
        <v>1</v>
      </c>
      <c r="L176" s="67">
        <v>26</v>
      </c>
      <c r="M176" s="20">
        <f aca="true" t="shared" si="6" ref="M176:M219">L176/2</f>
        <v>13</v>
      </c>
      <c r="N176" s="67">
        <v>26</v>
      </c>
      <c r="O176" s="63"/>
      <c r="P176" s="4" t="s">
        <v>316</v>
      </c>
      <c r="Q176" s="3"/>
    </row>
    <row r="177" spans="1:17" ht="14.25" customHeight="1">
      <c r="A177" s="4">
        <v>164</v>
      </c>
      <c r="B177" s="60" t="s">
        <v>334</v>
      </c>
      <c r="C177" s="50"/>
      <c r="D177" s="50">
        <v>11130120</v>
      </c>
      <c r="E177" s="50"/>
      <c r="F177" s="50"/>
      <c r="G177" s="50" t="s">
        <v>210</v>
      </c>
      <c r="H177" s="65">
        <v>1</v>
      </c>
      <c r="I177" s="64">
        <v>26</v>
      </c>
      <c r="J177" s="66"/>
      <c r="K177" s="63">
        <v>1</v>
      </c>
      <c r="L177" s="67">
        <v>26</v>
      </c>
      <c r="M177" s="20">
        <f t="shared" si="6"/>
        <v>13</v>
      </c>
      <c r="N177" s="67">
        <v>26</v>
      </c>
      <c r="O177" s="63"/>
      <c r="P177" s="4" t="s">
        <v>316</v>
      </c>
      <c r="Q177" s="3"/>
    </row>
    <row r="178" spans="1:17" ht="15">
      <c r="A178" s="4">
        <v>165</v>
      </c>
      <c r="B178" s="60" t="s">
        <v>334</v>
      </c>
      <c r="C178" s="50"/>
      <c r="D178" s="50">
        <v>11130121</v>
      </c>
      <c r="E178" s="50"/>
      <c r="F178" s="50"/>
      <c r="G178" s="50" t="s">
        <v>210</v>
      </c>
      <c r="H178" s="65">
        <v>1</v>
      </c>
      <c r="I178" s="64">
        <v>26</v>
      </c>
      <c r="J178" s="66"/>
      <c r="K178" s="63">
        <v>1</v>
      </c>
      <c r="L178" s="67">
        <v>26</v>
      </c>
      <c r="M178" s="20">
        <f t="shared" si="6"/>
        <v>13</v>
      </c>
      <c r="N178" s="67">
        <v>26</v>
      </c>
      <c r="O178" s="63"/>
      <c r="P178" s="4" t="s">
        <v>316</v>
      </c>
      <c r="Q178" s="3"/>
    </row>
    <row r="179" spans="1:17" ht="15">
      <c r="A179" s="4">
        <v>166</v>
      </c>
      <c r="B179" s="60" t="s">
        <v>335</v>
      </c>
      <c r="C179" s="50"/>
      <c r="D179" s="50">
        <v>11130125</v>
      </c>
      <c r="E179" s="50"/>
      <c r="F179" s="50"/>
      <c r="G179" s="50" t="s">
        <v>210</v>
      </c>
      <c r="H179" s="65">
        <v>1</v>
      </c>
      <c r="I179" s="64">
        <v>41</v>
      </c>
      <c r="J179" s="66"/>
      <c r="K179" s="63">
        <v>1</v>
      </c>
      <c r="L179" s="67">
        <v>41</v>
      </c>
      <c r="M179" s="20">
        <f t="shared" si="6"/>
        <v>20.5</v>
      </c>
      <c r="N179" s="67">
        <v>41</v>
      </c>
      <c r="O179" s="63"/>
      <c r="P179" s="4" t="s">
        <v>316</v>
      </c>
      <c r="Q179" s="3"/>
    </row>
    <row r="180" spans="1:17" ht="15">
      <c r="A180" s="4">
        <v>167</v>
      </c>
      <c r="B180" s="60" t="s">
        <v>335</v>
      </c>
      <c r="C180" s="50"/>
      <c r="D180" s="50">
        <v>11130126</v>
      </c>
      <c r="E180" s="50"/>
      <c r="F180" s="50"/>
      <c r="G180" s="50" t="s">
        <v>210</v>
      </c>
      <c r="H180" s="65">
        <v>1</v>
      </c>
      <c r="I180" s="64">
        <v>41</v>
      </c>
      <c r="J180" s="66"/>
      <c r="K180" s="63">
        <v>1</v>
      </c>
      <c r="L180" s="67">
        <v>41</v>
      </c>
      <c r="M180" s="20">
        <f t="shared" si="6"/>
        <v>20.5</v>
      </c>
      <c r="N180" s="67">
        <v>41</v>
      </c>
      <c r="O180" s="63"/>
      <c r="P180" s="4" t="s">
        <v>316</v>
      </c>
      <c r="Q180" s="3"/>
    </row>
    <row r="181" spans="1:17" ht="15">
      <c r="A181" s="4">
        <v>168</v>
      </c>
      <c r="B181" s="60" t="s">
        <v>335</v>
      </c>
      <c r="C181" s="50"/>
      <c r="D181" s="50">
        <v>11130127</v>
      </c>
      <c r="E181" s="50"/>
      <c r="F181" s="50"/>
      <c r="G181" s="50" t="s">
        <v>210</v>
      </c>
      <c r="H181" s="65">
        <v>1</v>
      </c>
      <c r="I181" s="64">
        <v>41</v>
      </c>
      <c r="J181" s="66"/>
      <c r="K181" s="63">
        <v>1</v>
      </c>
      <c r="L181" s="67">
        <v>41</v>
      </c>
      <c r="M181" s="20">
        <f t="shared" si="6"/>
        <v>20.5</v>
      </c>
      <c r="N181" s="67">
        <v>41</v>
      </c>
      <c r="O181" s="63"/>
      <c r="P181" s="4" t="s">
        <v>316</v>
      </c>
      <c r="Q181" s="3"/>
    </row>
    <row r="182" spans="1:17" ht="15">
      <c r="A182" s="4">
        <v>169</v>
      </c>
      <c r="B182" s="60" t="s">
        <v>335</v>
      </c>
      <c r="C182" s="50"/>
      <c r="D182" s="50">
        <v>11130128</v>
      </c>
      <c r="E182" s="50"/>
      <c r="F182" s="50"/>
      <c r="G182" s="50" t="s">
        <v>210</v>
      </c>
      <c r="H182" s="65">
        <v>1</v>
      </c>
      <c r="I182" s="64">
        <v>41</v>
      </c>
      <c r="J182" s="66"/>
      <c r="K182" s="63">
        <v>1</v>
      </c>
      <c r="L182" s="67">
        <v>41</v>
      </c>
      <c r="M182" s="20">
        <f t="shared" si="6"/>
        <v>20.5</v>
      </c>
      <c r="N182" s="67">
        <v>41</v>
      </c>
      <c r="O182" s="63"/>
      <c r="P182" s="4" t="s">
        <v>316</v>
      </c>
      <c r="Q182" s="3"/>
    </row>
    <row r="183" spans="1:17" ht="15">
      <c r="A183" s="4">
        <v>170</v>
      </c>
      <c r="B183" s="60" t="s">
        <v>336</v>
      </c>
      <c r="C183" s="50"/>
      <c r="D183" s="50">
        <v>11130129</v>
      </c>
      <c r="E183" s="50"/>
      <c r="F183" s="50"/>
      <c r="G183" s="50" t="s">
        <v>210</v>
      </c>
      <c r="H183" s="65">
        <v>1</v>
      </c>
      <c r="I183" s="64">
        <v>105</v>
      </c>
      <c r="J183" s="66"/>
      <c r="K183" s="63">
        <v>1</v>
      </c>
      <c r="L183" s="67">
        <v>105</v>
      </c>
      <c r="M183" s="20">
        <f t="shared" si="6"/>
        <v>52.5</v>
      </c>
      <c r="N183" s="67">
        <v>105</v>
      </c>
      <c r="O183" s="63"/>
      <c r="P183" s="4" t="s">
        <v>316</v>
      </c>
      <c r="Q183" s="3"/>
    </row>
    <row r="184" spans="1:17" ht="15">
      <c r="A184" s="4">
        <v>171</v>
      </c>
      <c r="B184" s="60" t="s">
        <v>336</v>
      </c>
      <c r="C184" s="50"/>
      <c r="D184" s="50">
        <v>11130130</v>
      </c>
      <c r="E184" s="50"/>
      <c r="F184" s="50"/>
      <c r="G184" s="50" t="s">
        <v>210</v>
      </c>
      <c r="H184" s="65">
        <v>1</v>
      </c>
      <c r="I184" s="64">
        <v>105</v>
      </c>
      <c r="J184" s="66"/>
      <c r="K184" s="63">
        <v>1</v>
      </c>
      <c r="L184" s="67">
        <v>105</v>
      </c>
      <c r="M184" s="20">
        <f t="shared" si="6"/>
        <v>52.5</v>
      </c>
      <c r="N184" s="67">
        <v>105</v>
      </c>
      <c r="O184" s="63"/>
      <c r="P184" s="4" t="s">
        <v>316</v>
      </c>
      <c r="Q184" s="3"/>
    </row>
    <row r="185" spans="1:17" ht="26.25" customHeight="1">
      <c r="A185" s="4">
        <v>172</v>
      </c>
      <c r="B185" s="60" t="s">
        <v>337</v>
      </c>
      <c r="C185" s="50"/>
      <c r="D185" s="50">
        <v>11130131</v>
      </c>
      <c r="E185" s="50"/>
      <c r="F185" s="50"/>
      <c r="G185" s="50" t="s">
        <v>210</v>
      </c>
      <c r="H185" s="65">
        <v>1</v>
      </c>
      <c r="I185" s="64">
        <v>999</v>
      </c>
      <c r="J185" s="66"/>
      <c r="K185" s="63">
        <v>1</v>
      </c>
      <c r="L185" s="67">
        <v>999</v>
      </c>
      <c r="M185" s="20">
        <f t="shared" si="6"/>
        <v>499.5</v>
      </c>
      <c r="N185" s="67">
        <v>999</v>
      </c>
      <c r="O185" s="63"/>
      <c r="P185" s="4" t="s">
        <v>316</v>
      </c>
      <c r="Q185" s="3"/>
    </row>
    <row r="186" spans="1:17" ht="12.75" customHeight="1">
      <c r="A186" s="4">
        <v>173</v>
      </c>
      <c r="B186" s="60" t="s">
        <v>337</v>
      </c>
      <c r="C186" s="50"/>
      <c r="D186" s="50">
        <v>11130132</v>
      </c>
      <c r="E186" s="50"/>
      <c r="F186" s="50"/>
      <c r="G186" s="50" t="s">
        <v>210</v>
      </c>
      <c r="H186" s="65">
        <v>1</v>
      </c>
      <c r="I186" s="64">
        <v>999</v>
      </c>
      <c r="J186" s="66"/>
      <c r="K186" s="63">
        <v>1</v>
      </c>
      <c r="L186" s="67">
        <v>999</v>
      </c>
      <c r="M186" s="20">
        <f t="shared" si="6"/>
        <v>499.5</v>
      </c>
      <c r="N186" s="67">
        <v>999</v>
      </c>
      <c r="O186" s="63"/>
      <c r="P186" s="4" t="s">
        <v>316</v>
      </c>
      <c r="Q186" s="3"/>
    </row>
    <row r="187" spans="1:17" ht="12.75" customHeight="1">
      <c r="A187" s="4">
        <v>174</v>
      </c>
      <c r="B187" s="60" t="s">
        <v>338</v>
      </c>
      <c r="C187" s="50">
        <v>2018</v>
      </c>
      <c r="D187" s="50" t="s">
        <v>339</v>
      </c>
      <c r="E187" s="50"/>
      <c r="F187" s="50"/>
      <c r="G187" s="50" t="s">
        <v>210</v>
      </c>
      <c r="H187" s="65">
        <v>2</v>
      </c>
      <c r="I187" s="64">
        <v>190</v>
      </c>
      <c r="J187" s="66"/>
      <c r="K187" s="63">
        <v>2</v>
      </c>
      <c r="L187" s="67">
        <v>190</v>
      </c>
      <c r="M187" s="20">
        <f t="shared" si="6"/>
        <v>95</v>
      </c>
      <c r="N187" s="67">
        <v>190</v>
      </c>
      <c r="O187" s="63"/>
      <c r="P187" s="4" t="s">
        <v>316</v>
      </c>
      <c r="Q187" s="3"/>
    </row>
    <row r="188" spans="1:17" ht="12.75" customHeight="1">
      <c r="A188" s="4">
        <v>175</v>
      </c>
      <c r="B188" s="60" t="s">
        <v>340</v>
      </c>
      <c r="C188" s="50">
        <v>2018</v>
      </c>
      <c r="D188" s="50" t="s">
        <v>341</v>
      </c>
      <c r="E188" s="50"/>
      <c r="F188" s="50"/>
      <c r="G188" s="50" t="s">
        <v>210</v>
      </c>
      <c r="H188" s="65">
        <v>2</v>
      </c>
      <c r="I188" s="64">
        <v>350</v>
      </c>
      <c r="J188" s="66"/>
      <c r="K188" s="63">
        <v>2</v>
      </c>
      <c r="L188" s="67">
        <v>350</v>
      </c>
      <c r="M188" s="20">
        <f t="shared" si="6"/>
        <v>175</v>
      </c>
      <c r="N188" s="67">
        <v>350</v>
      </c>
      <c r="O188" s="63"/>
      <c r="P188" s="4" t="s">
        <v>316</v>
      </c>
      <c r="Q188" s="3"/>
    </row>
    <row r="189" spans="1:17" ht="12.75" customHeight="1">
      <c r="A189" s="4">
        <v>176</v>
      </c>
      <c r="B189" s="60" t="s">
        <v>342</v>
      </c>
      <c r="C189" s="50">
        <v>2018</v>
      </c>
      <c r="D189" s="50" t="s">
        <v>343</v>
      </c>
      <c r="E189" s="50"/>
      <c r="F189" s="50"/>
      <c r="G189" s="50" t="s">
        <v>210</v>
      </c>
      <c r="H189" s="65">
        <v>2</v>
      </c>
      <c r="I189" s="64">
        <v>690</v>
      </c>
      <c r="J189" s="66"/>
      <c r="K189" s="63">
        <v>2</v>
      </c>
      <c r="L189" s="67">
        <v>690</v>
      </c>
      <c r="M189" s="20">
        <f t="shared" si="6"/>
        <v>345</v>
      </c>
      <c r="N189" s="67">
        <v>690</v>
      </c>
      <c r="O189" s="63"/>
      <c r="P189" s="4" t="s">
        <v>316</v>
      </c>
      <c r="Q189" s="3"/>
    </row>
    <row r="190" spans="1:17" ht="12.75" customHeight="1">
      <c r="A190" s="4">
        <v>177</v>
      </c>
      <c r="B190" s="60" t="s">
        <v>344</v>
      </c>
      <c r="C190" s="50">
        <v>2018</v>
      </c>
      <c r="D190" s="50" t="s">
        <v>345</v>
      </c>
      <c r="E190" s="50"/>
      <c r="F190" s="50"/>
      <c r="G190" s="50" t="s">
        <v>210</v>
      </c>
      <c r="H190" s="65">
        <v>30</v>
      </c>
      <c r="I190" s="64">
        <v>37260</v>
      </c>
      <c r="J190" s="66"/>
      <c r="K190" s="63">
        <v>30</v>
      </c>
      <c r="L190" s="67">
        <v>37260</v>
      </c>
      <c r="M190" s="20">
        <f t="shared" si="6"/>
        <v>18630</v>
      </c>
      <c r="N190" s="67">
        <v>37260</v>
      </c>
      <c r="O190" s="63"/>
      <c r="P190" s="4" t="s">
        <v>316</v>
      </c>
      <c r="Q190" s="3"/>
    </row>
    <row r="191" spans="1:17" ht="12.75" customHeight="1">
      <c r="A191" s="4">
        <v>178</v>
      </c>
      <c r="B191" s="60" t="s">
        <v>346</v>
      </c>
      <c r="C191" s="50">
        <v>2018</v>
      </c>
      <c r="D191" s="50">
        <v>11130182</v>
      </c>
      <c r="E191" s="50"/>
      <c r="F191" s="50"/>
      <c r="G191" s="50" t="s">
        <v>210</v>
      </c>
      <c r="H191" s="65">
        <v>1</v>
      </c>
      <c r="I191" s="64">
        <v>800</v>
      </c>
      <c r="J191" s="66"/>
      <c r="K191" s="63">
        <v>1</v>
      </c>
      <c r="L191" s="67">
        <v>800</v>
      </c>
      <c r="M191" s="20">
        <f t="shared" si="6"/>
        <v>400</v>
      </c>
      <c r="N191" s="67">
        <v>800</v>
      </c>
      <c r="O191" s="63"/>
      <c r="P191" s="4" t="s">
        <v>316</v>
      </c>
      <c r="Q191" s="3"/>
    </row>
    <row r="192" spans="1:17" ht="12.75" customHeight="1">
      <c r="A192" s="4">
        <v>179</v>
      </c>
      <c r="B192" s="60" t="s">
        <v>347</v>
      </c>
      <c r="C192" s="50">
        <v>2018</v>
      </c>
      <c r="D192" s="50" t="s">
        <v>348</v>
      </c>
      <c r="E192" s="50"/>
      <c r="F192" s="50"/>
      <c r="G192" s="50" t="s">
        <v>210</v>
      </c>
      <c r="H192" s="65">
        <v>6</v>
      </c>
      <c r="I192" s="64">
        <v>5460</v>
      </c>
      <c r="J192" s="66"/>
      <c r="K192" s="63">
        <v>6</v>
      </c>
      <c r="L192" s="67">
        <v>5460</v>
      </c>
      <c r="M192" s="20">
        <f t="shared" si="6"/>
        <v>2730</v>
      </c>
      <c r="N192" s="67">
        <v>5460</v>
      </c>
      <c r="O192" s="63"/>
      <c r="P192" s="4" t="s">
        <v>316</v>
      </c>
      <c r="Q192" s="3"/>
    </row>
    <row r="193" spans="1:17" ht="12.75" customHeight="1">
      <c r="A193" s="4">
        <v>180</v>
      </c>
      <c r="B193" s="60" t="s">
        <v>349</v>
      </c>
      <c r="C193" s="50">
        <v>2018</v>
      </c>
      <c r="D193" s="50" t="s">
        <v>350</v>
      </c>
      <c r="E193" s="50"/>
      <c r="F193" s="50"/>
      <c r="G193" s="50" t="s">
        <v>210</v>
      </c>
      <c r="H193" s="65">
        <v>5</v>
      </c>
      <c r="I193" s="64">
        <v>3990</v>
      </c>
      <c r="J193" s="66"/>
      <c r="K193" s="63">
        <v>5</v>
      </c>
      <c r="L193" s="67">
        <v>3990</v>
      </c>
      <c r="M193" s="20">
        <f t="shared" si="6"/>
        <v>1995</v>
      </c>
      <c r="N193" s="67">
        <v>3990</v>
      </c>
      <c r="O193" s="63"/>
      <c r="P193" s="4" t="s">
        <v>316</v>
      </c>
      <c r="Q193" s="3"/>
    </row>
    <row r="194" spans="1:17" ht="12.75" customHeight="1">
      <c r="A194" s="4">
        <v>181</v>
      </c>
      <c r="B194" s="60" t="s">
        <v>215</v>
      </c>
      <c r="C194" s="50">
        <v>2018</v>
      </c>
      <c r="D194" s="50">
        <v>11130194</v>
      </c>
      <c r="E194" s="50"/>
      <c r="F194" s="50"/>
      <c r="G194" s="50" t="s">
        <v>210</v>
      </c>
      <c r="H194" s="65">
        <v>1</v>
      </c>
      <c r="I194" s="64">
        <v>2489</v>
      </c>
      <c r="J194" s="66"/>
      <c r="K194" s="63">
        <v>1</v>
      </c>
      <c r="L194" s="67">
        <v>2489</v>
      </c>
      <c r="M194" s="20">
        <f t="shared" si="6"/>
        <v>1244.5</v>
      </c>
      <c r="N194" s="67">
        <v>2489</v>
      </c>
      <c r="O194" s="63"/>
      <c r="P194" s="4" t="s">
        <v>316</v>
      </c>
      <c r="Q194" s="3"/>
    </row>
    <row r="195" spans="1:17" ht="12.75" customHeight="1">
      <c r="A195" s="4">
        <v>182</v>
      </c>
      <c r="B195" s="60" t="s">
        <v>333</v>
      </c>
      <c r="C195" s="50">
        <v>2018</v>
      </c>
      <c r="D195" s="50" t="s">
        <v>351</v>
      </c>
      <c r="E195" s="50"/>
      <c r="F195" s="50"/>
      <c r="G195" s="50" t="s">
        <v>210</v>
      </c>
      <c r="H195" s="65">
        <v>10</v>
      </c>
      <c r="I195" s="64">
        <v>5000</v>
      </c>
      <c r="J195" s="66"/>
      <c r="K195" s="63">
        <v>10</v>
      </c>
      <c r="L195" s="67">
        <v>5000</v>
      </c>
      <c r="M195" s="20">
        <f t="shared" si="6"/>
        <v>2500</v>
      </c>
      <c r="N195" s="67">
        <v>5000</v>
      </c>
      <c r="O195" s="63"/>
      <c r="P195" s="4" t="s">
        <v>316</v>
      </c>
      <c r="Q195" s="3"/>
    </row>
    <row r="196" spans="1:17" ht="12.75" customHeight="1">
      <c r="A196" s="4">
        <v>183</v>
      </c>
      <c r="B196" s="60" t="s">
        <v>352</v>
      </c>
      <c r="C196" s="50">
        <v>2018</v>
      </c>
      <c r="D196" s="50" t="s">
        <v>353</v>
      </c>
      <c r="E196" s="50"/>
      <c r="F196" s="50"/>
      <c r="G196" s="50" t="s">
        <v>210</v>
      </c>
      <c r="H196" s="65">
        <v>10</v>
      </c>
      <c r="I196" s="64">
        <v>4666.67</v>
      </c>
      <c r="J196" s="66"/>
      <c r="K196" s="63">
        <v>10</v>
      </c>
      <c r="L196" s="67">
        <v>4666.67</v>
      </c>
      <c r="M196" s="20">
        <f t="shared" si="6"/>
        <v>2333.335</v>
      </c>
      <c r="N196" s="67">
        <v>4666.67</v>
      </c>
      <c r="O196" s="63"/>
      <c r="P196" s="4" t="s">
        <v>316</v>
      </c>
      <c r="Q196" s="3"/>
    </row>
    <row r="197" spans="1:17" ht="12.75" customHeight="1">
      <c r="A197" s="4">
        <v>184</v>
      </c>
      <c r="B197" s="60" t="s">
        <v>354</v>
      </c>
      <c r="C197" s="50">
        <v>2018</v>
      </c>
      <c r="D197" s="50" t="s">
        <v>355</v>
      </c>
      <c r="E197" s="50"/>
      <c r="F197" s="50"/>
      <c r="G197" s="50" t="s">
        <v>210</v>
      </c>
      <c r="H197" s="65">
        <v>10</v>
      </c>
      <c r="I197" s="64">
        <v>2916.67</v>
      </c>
      <c r="J197" s="66"/>
      <c r="K197" s="63">
        <v>10</v>
      </c>
      <c r="L197" s="67">
        <v>2916.67</v>
      </c>
      <c r="M197" s="20">
        <f t="shared" si="6"/>
        <v>1458.335</v>
      </c>
      <c r="N197" s="67">
        <v>2916.67</v>
      </c>
      <c r="O197" s="63"/>
      <c r="P197" s="4" t="s">
        <v>316</v>
      </c>
      <c r="Q197" s="3"/>
    </row>
    <row r="198" spans="1:17" ht="12.75" customHeight="1">
      <c r="A198" s="4">
        <v>185</v>
      </c>
      <c r="B198" s="60" t="s">
        <v>356</v>
      </c>
      <c r="C198" s="50">
        <v>2018</v>
      </c>
      <c r="D198" s="50" t="s">
        <v>357</v>
      </c>
      <c r="E198" s="50"/>
      <c r="F198" s="50"/>
      <c r="G198" s="50" t="s">
        <v>210</v>
      </c>
      <c r="H198" s="65">
        <v>10</v>
      </c>
      <c r="I198" s="64">
        <v>2000</v>
      </c>
      <c r="J198" s="66"/>
      <c r="K198" s="63">
        <v>10</v>
      </c>
      <c r="L198" s="67">
        <v>2000</v>
      </c>
      <c r="M198" s="20">
        <f t="shared" si="6"/>
        <v>1000</v>
      </c>
      <c r="N198" s="67">
        <v>2000</v>
      </c>
      <c r="O198" s="63"/>
      <c r="P198" s="4" t="s">
        <v>316</v>
      </c>
      <c r="Q198" s="3"/>
    </row>
    <row r="199" spans="1:17" ht="12.75" customHeight="1">
      <c r="A199" s="4">
        <v>186</v>
      </c>
      <c r="B199" s="60" t="s">
        <v>358</v>
      </c>
      <c r="C199" s="50">
        <v>2018</v>
      </c>
      <c r="D199" s="50" t="s">
        <v>359</v>
      </c>
      <c r="E199" s="50"/>
      <c r="F199" s="50"/>
      <c r="G199" s="50" t="s">
        <v>210</v>
      </c>
      <c r="H199" s="65">
        <v>10</v>
      </c>
      <c r="I199" s="64">
        <v>4000</v>
      </c>
      <c r="J199" s="66"/>
      <c r="K199" s="63">
        <v>10</v>
      </c>
      <c r="L199" s="67">
        <v>4000</v>
      </c>
      <c r="M199" s="20">
        <f t="shared" si="6"/>
        <v>2000</v>
      </c>
      <c r="N199" s="67">
        <v>4000</v>
      </c>
      <c r="O199" s="63"/>
      <c r="P199" s="4" t="s">
        <v>316</v>
      </c>
      <c r="Q199" s="3"/>
    </row>
    <row r="200" spans="1:17" ht="12.75" customHeight="1">
      <c r="A200" s="4">
        <v>187</v>
      </c>
      <c r="B200" s="60" t="s">
        <v>360</v>
      </c>
      <c r="C200" s="50">
        <v>2018</v>
      </c>
      <c r="D200" s="50" t="s">
        <v>361</v>
      </c>
      <c r="E200" s="50"/>
      <c r="F200" s="50"/>
      <c r="G200" s="50" t="s">
        <v>210</v>
      </c>
      <c r="H200" s="65">
        <v>11</v>
      </c>
      <c r="I200" s="64">
        <v>5500</v>
      </c>
      <c r="J200" s="66"/>
      <c r="K200" s="63">
        <v>11</v>
      </c>
      <c r="L200" s="67">
        <v>5500</v>
      </c>
      <c r="M200" s="20">
        <f t="shared" si="6"/>
        <v>2750</v>
      </c>
      <c r="N200" s="67">
        <v>5500</v>
      </c>
      <c r="O200" s="63"/>
      <c r="P200" s="4" t="s">
        <v>316</v>
      </c>
      <c r="Q200" s="3"/>
    </row>
    <row r="201" spans="1:17" ht="12.75" customHeight="1">
      <c r="A201" s="4">
        <v>188</v>
      </c>
      <c r="B201" s="60" t="s">
        <v>362</v>
      </c>
      <c r="C201" s="50">
        <v>2018</v>
      </c>
      <c r="D201" s="50">
        <v>11130256</v>
      </c>
      <c r="E201" s="50"/>
      <c r="F201" s="50"/>
      <c r="G201" s="50" t="s">
        <v>210</v>
      </c>
      <c r="H201" s="65">
        <v>1</v>
      </c>
      <c r="I201" s="64">
        <v>916.17</v>
      </c>
      <c r="J201" s="66"/>
      <c r="K201" s="63">
        <v>1</v>
      </c>
      <c r="L201" s="67">
        <v>916.17</v>
      </c>
      <c r="M201" s="20">
        <f t="shared" si="6"/>
        <v>458.085</v>
      </c>
      <c r="N201" s="67">
        <v>916.17</v>
      </c>
      <c r="O201" s="63"/>
      <c r="P201" s="4" t="s">
        <v>316</v>
      </c>
      <c r="Q201" s="3"/>
    </row>
    <row r="202" spans="1:17" ht="12.75" customHeight="1">
      <c r="A202" s="4">
        <v>189</v>
      </c>
      <c r="B202" s="60" t="s">
        <v>363</v>
      </c>
      <c r="C202" s="50">
        <v>2018</v>
      </c>
      <c r="D202" s="50" t="s">
        <v>364</v>
      </c>
      <c r="E202" s="50"/>
      <c r="F202" s="50"/>
      <c r="G202" s="50" t="s">
        <v>210</v>
      </c>
      <c r="H202" s="65">
        <v>3</v>
      </c>
      <c r="I202" s="64">
        <v>10500</v>
      </c>
      <c r="J202" s="66"/>
      <c r="K202" s="63">
        <v>3</v>
      </c>
      <c r="L202" s="67">
        <v>10500</v>
      </c>
      <c r="M202" s="20">
        <f t="shared" si="6"/>
        <v>5250</v>
      </c>
      <c r="N202" s="67">
        <v>10500</v>
      </c>
      <c r="O202" s="63"/>
      <c r="P202" s="4" t="s">
        <v>316</v>
      </c>
      <c r="Q202" s="3"/>
    </row>
    <row r="203" spans="1:17" ht="12.75" customHeight="1">
      <c r="A203" s="4">
        <v>190</v>
      </c>
      <c r="B203" s="60" t="s">
        <v>365</v>
      </c>
      <c r="C203" s="50">
        <v>2018</v>
      </c>
      <c r="D203" s="50" t="s">
        <v>366</v>
      </c>
      <c r="E203" s="50"/>
      <c r="F203" s="50"/>
      <c r="G203" s="50" t="s">
        <v>210</v>
      </c>
      <c r="H203" s="65">
        <v>3</v>
      </c>
      <c r="I203" s="64">
        <v>14700</v>
      </c>
      <c r="J203" s="66"/>
      <c r="K203" s="63">
        <v>3</v>
      </c>
      <c r="L203" s="67">
        <v>14700</v>
      </c>
      <c r="M203" s="20">
        <f t="shared" si="6"/>
        <v>7350</v>
      </c>
      <c r="N203" s="67">
        <v>14700</v>
      </c>
      <c r="O203" s="63"/>
      <c r="P203" s="4" t="s">
        <v>316</v>
      </c>
      <c r="Q203" s="3"/>
    </row>
    <row r="204" spans="1:17" ht="12.75" customHeight="1">
      <c r="A204" s="4">
        <v>191</v>
      </c>
      <c r="B204" s="60" t="s">
        <v>367</v>
      </c>
      <c r="C204" s="50">
        <v>2018</v>
      </c>
      <c r="D204" s="50">
        <v>11130263</v>
      </c>
      <c r="E204" s="50"/>
      <c r="F204" s="50"/>
      <c r="G204" s="50" t="s">
        <v>210</v>
      </c>
      <c r="H204" s="65">
        <v>1</v>
      </c>
      <c r="I204" s="64">
        <v>4700</v>
      </c>
      <c r="J204" s="66"/>
      <c r="K204" s="63">
        <v>1</v>
      </c>
      <c r="L204" s="67">
        <v>4700</v>
      </c>
      <c r="M204" s="20">
        <f t="shared" si="6"/>
        <v>2350</v>
      </c>
      <c r="N204" s="67">
        <v>4700</v>
      </c>
      <c r="O204" s="63"/>
      <c r="P204" s="4" t="s">
        <v>316</v>
      </c>
      <c r="Q204" s="3"/>
    </row>
    <row r="205" spans="1:17" ht="12.75" customHeight="1">
      <c r="A205" s="4">
        <v>192</v>
      </c>
      <c r="B205" s="60" t="s">
        <v>368</v>
      </c>
      <c r="C205" s="50">
        <v>2018</v>
      </c>
      <c r="D205" s="50" t="s">
        <v>369</v>
      </c>
      <c r="E205" s="50"/>
      <c r="F205" s="50"/>
      <c r="G205" s="50" t="s">
        <v>210</v>
      </c>
      <c r="H205" s="65">
        <v>72</v>
      </c>
      <c r="I205" s="64">
        <v>104850</v>
      </c>
      <c r="J205" s="66"/>
      <c r="K205" s="63">
        <v>72</v>
      </c>
      <c r="L205" s="67">
        <v>104850</v>
      </c>
      <c r="M205" s="20">
        <f t="shared" si="6"/>
        <v>52425</v>
      </c>
      <c r="N205" s="67">
        <v>104850</v>
      </c>
      <c r="O205" s="63"/>
      <c r="P205" s="4" t="s">
        <v>316</v>
      </c>
      <c r="Q205" s="3"/>
    </row>
    <row r="206" spans="1:17" ht="12.75" customHeight="1">
      <c r="A206" s="4">
        <v>193</v>
      </c>
      <c r="B206" s="60" t="s">
        <v>370</v>
      </c>
      <c r="C206" s="50">
        <v>2018</v>
      </c>
      <c r="D206" s="50" t="s">
        <v>371</v>
      </c>
      <c r="E206" s="50"/>
      <c r="F206" s="50"/>
      <c r="G206" s="50" t="s">
        <v>210</v>
      </c>
      <c r="H206" s="65">
        <v>2</v>
      </c>
      <c r="I206" s="64">
        <v>7624</v>
      </c>
      <c r="J206" s="66"/>
      <c r="K206" s="63">
        <v>2</v>
      </c>
      <c r="L206" s="67">
        <v>7624</v>
      </c>
      <c r="M206" s="20">
        <f t="shared" si="6"/>
        <v>3812</v>
      </c>
      <c r="N206" s="67">
        <v>7624</v>
      </c>
      <c r="O206" s="63"/>
      <c r="P206" s="4" t="s">
        <v>316</v>
      </c>
      <c r="Q206" s="3"/>
    </row>
    <row r="207" spans="1:17" ht="12.75" customHeight="1">
      <c r="A207" s="4">
        <v>194</v>
      </c>
      <c r="B207" s="60" t="s">
        <v>372</v>
      </c>
      <c r="C207" s="50">
        <v>2018</v>
      </c>
      <c r="D207" s="50" t="s">
        <v>373</v>
      </c>
      <c r="E207" s="50"/>
      <c r="F207" s="50"/>
      <c r="G207" s="50" t="s">
        <v>210</v>
      </c>
      <c r="H207" s="65">
        <v>2</v>
      </c>
      <c r="I207" s="64">
        <v>9556</v>
      </c>
      <c r="J207" s="66"/>
      <c r="K207" s="63">
        <v>2</v>
      </c>
      <c r="L207" s="67">
        <v>9556</v>
      </c>
      <c r="M207" s="20">
        <f t="shared" si="6"/>
        <v>4778</v>
      </c>
      <c r="N207" s="67">
        <v>9556</v>
      </c>
      <c r="O207" s="63"/>
      <c r="P207" s="4" t="s">
        <v>316</v>
      </c>
      <c r="Q207" s="3"/>
    </row>
    <row r="208" spans="1:17" ht="12.75" customHeight="1">
      <c r="A208" s="4">
        <v>195</v>
      </c>
      <c r="B208" s="60" t="s">
        <v>374</v>
      </c>
      <c r="C208" s="50">
        <v>2018</v>
      </c>
      <c r="D208" s="50" t="s">
        <v>375</v>
      </c>
      <c r="E208" s="50"/>
      <c r="F208" s="50"/>
      <c r="G208" s="50" t="s">
        <v>210</v>
      </c>
      <c r="H208" s="65">
        <v>2</v>
      </c>
      <c r="I208" s="64">
        <v>7070</v>
      </c>
      <c r="J208" s="66"/>
      <c r="K208" s="63">
        <v>2</v>
      </c>
      <c r="L208" s="67">
        <v>7070</v>
      </c>
      <c r="M208" s="20">
        <f t="shared" si="6"/>
        <v>3535</v>
      </c>
      <c r="N208" s="67">
        <v>7070</v>
      </c>
      <c r="O208" s="63"/>
      <c r="P208" s="4" t="s">
        <v>316</v>
      </c>
      <c r="Q208" s="3"/>
    </row>
    <row r="209" spans="1:17" ht="12.75" customHeight="1">
      <c r="A209" s="4">
        <v>196</v>
      </c>
      <c r="B209" s="60" t="s">
        <v>376</v>
      </c>
      <c r="C209" s="50">
        <v>2018</v>
      </c>
      <c r="D209" s="50">
        <v>11130342</v>
      </c>
      <c r="E209" s="50"/>
      <c r="F209" s="50"/>
      <c r="G209" s="50" t="s">
        <v>210</v>
      </c>
      <c r="H209" s="65">
        <v>1</v>
      </c>
      <c r="I209" s="64">
        <v>2500</v>
      </c>
      <c r="J209" s="66"/>
      <c r="K209" s="63">
        <v>1</v>
      </c>
      <c r="L209" s="67">
        <v>2500</v>
      </c>
      <c r="M209" s="20">
        <f t="shared" si="6"/>
        <v>1250</v>
      </c>
      <c r="N209" s="67">
        <v>2500</v>
      </c>
      <c r="O209" s="63"/>
      <c r="P209" s="4" t="s">
        <v>316</v>
      </c>
      <c r="Q209" s="3"/>
    </row>
    <row r="210" spans="1:17" ht="12.75" customHeight="1">
      <c r="A210" s="4">
        <v>197</v>
      </c>
      <c r="B210" s="60" t="s">
        <v>377</v>
      </c>
      <c r="C210" s="50">
        <v>2018</v>
      </c>
      <c r="D210" s="50">
        <v>11130343</v>
      </c>
      <c r="E210" s="50"/>
      <c r="F210" s="50"/>
      <c r="G210" s="50" t="s">
        <v>210</v>
      </c>
      <c r="H210" s="65">
        <v>1</v>
      </c>
      <c r="I210" s="64">
        <v>1390</v>
      </c>
      <c r="J210" s="66"/>
      <c r="K210" s="63">
        <v>1</v>
      </c>
      <c r="L210" s="67">
        <v>1390</v>
      </c>
      <c r="M210" s="20">
        <f t="shared" si="6"/>
        <v>695</v>
      </c>
      <c r="N210" s="67">
        <v>1390</v>
      </c>
      <c r="O210" s="63"/>
      <c r="P210" s="4" t="s">
        <v>316</v>
      </c>
      <c r="Q210" s="3"/>
    </row>
    <row r="211" spans="1:17" ht="12.75" customHeight="1">
      <c r="A211" s="4">
        <v>198</v>
      </c>
      <c r="B211" s="60" t="s">
        <v>378</v>
      </c>
      <c r="C211" s="50">
        <v>2018</v>
      </c>
      <c r="D211" s="50" t="s">
        <v>379</v>
      </c>
      <c r="E211" s="50"/>
      <c r="F211" s="50"/>
      <c r="G211" s="50" t="s">
        <v>210</v>
      </c>
      <c r="H211" s="65">
        <v>8</v>
      </c>
      <c r="I211" s="64">
        <v>10120</v>
      </c>
      <c r="J211" s="66"/>
      <c r="K211" s="63">
        <v>8</v>
      </c>
      <c r="L211" s="67">
        <v>10120</v>
      </c>
      <c r="M211" s="20">
        <f t="shared" si="6"/>
        <v>5060</v>
      </c>
      <c r="N211" s="67">
        <v>10120</v>
      </c>
      <c r="O211" s="63"/>
      <c r="P211" s="4" t="s">
        <v>316</v>
      </c>
      <c r="Q211" s="3"/>
    </row>
    <row r="212" spans="1:17" ht="12.75" customHeight="1">
      <c r="A212" s="4">
        <v>199</v>
      </c>
      <c r="B212" s="60" t="s">
        <v>380</v>
      </c>
      <c r="C212" s="50">
        <v>2018</v>
      </c>
      <c r="D212" s="50" t="s">
        <v>381</v>
      </c>
      <c r="E212" s="50"/>
      <c r="F212" s="50"/>
      <c r="G212" s="50" t="s">
        <v>210</v>
      </c>
      <c r="H212" s="65">
        <v>4</v>
      </c>
      <c r="I212" s="64">
        <v>2840</v>
      </c>
      <c r="J212" s="66"/>
      <c r="K212" s="63">
        <v>4</v>
      </c>
      <c r="L212" s="67">
        <v>2840</v>
      </c>
      <c r="M212" s="20">
        <f t="shared" si="6"/>
        <v>1420</v>
      </c>
      <c r="N212" s="67">
        <v>2840</v>
      </c>
      <c r="O212" s="63"/>
      <c r="P212" s="4" t="s">
        <v>316</v>
      </c>
      <c r="Q212" s="3"/>
    </row>
    <row r="213" spans="1:17" ht="12.75" customHeight="1">
      <c r="A213" s="4">
        <v>200</v>
      </c>
      <c r="B213" s="60" t="s">
        <v>382</v>
      </c>
      <c r="C213" s="50">
        <v>2019</v>
      </c>
      <c r="D213" s="50" t="s">
        <v>383</v>
      </c>
      <c r="E213" s="50"/>
      <c r="F213" s="50"/>
      <c r="G213" s="50" t="s">
        <v>210</v>
      </c>
      <c r="H213" s="65">
        <v>2</v>
      </c>
      <c r="I213" s="64">
        <v>3000</v>
      </c>
      <c r="J213" s="66"/>
      <c r="K213" s="63">
        <v>2</v>
      </c>
      <c r="L213" s="67">
        <v>3000</v>
      </c>
      <c r="M213" s="20">
        <f t="shared" si="6"/>
        <v>1500</v>
      </c>
      <c r="N213" s="67">
        <v>3000</v>
      </c>
      <c r="O213" s="63"/>
      <c r="P213" s="4" t="s">
        <v>316</v>
      </c>
      <c r="Q213" s="3"/>
    </row>
    <row r="214" spans="1:17" ht="12.75" customHeight="1">
      <c r="A214" s="4">
        <v>201</v>
      </c>
      <c r="B214" s="60" t="s">
        <v>384</v>
      </c>
      <c r="C214" s="50">
        <v>2019</v>
      </c>
      <c r="D214" s="50" t="s">
        <v>385</v>
      </c>
      <c r="E214" s="50"/>
      <c r="F214" s="50"/>
      <c r="G214" s="50" t="s">
        <v>210</v>
      </c>
      <c r="H214" s="65">
        <v>2</v>
      </c>
      <c r="I214" s="64">
        <v>2500</v>
      </c>
      <c r="J214" s="66"/>
      <c r="K214" s="63">
        <v>2</v>
      </c>
      <c r="L214" s="67">
        <v>2500</v>
      </c>
      <c r="M214" s="20">
        <f t="shared" si="6"/>
        <v>1250</v>
      </c>
      <c r="N214" s="67">
        <v>2500</v>
      </c>
      <c r="O214" s="63"/>
      <c r="P214" s="4" t="s">
        <v>316</v>
      </c>
      <c r="Q214" s="3"/>
    </row>
    <row r="215" spans="1:17" ht="12.75" customHeight="1">
      <c r="A215" s="4">
        <v>202</v>
      </c>
      <c r="B215" s="60" t="s">
        <v>386</v>
      </c>
      <c r="C215" s="50">
        <v>2019</v>
      </c>
      <c r="D215" s="50">
        <v>11130360</v>
      </c>
      <c r="E215" s="50"/>
      <c r="F215" s="50"/>
      <c r="G215" s="50" t="s">
        <v>210</v>
      </c>
      <c r="H215" s="65">
        <v>1</v>
      </c>
      <c r="I215" s="64">
        <v>5500</v>
      </c>
      <c r="J215" s="66"/>
      <c r="K215" s="63">
        <v>1</v>
      </c>
      <c r="L215" s="67">
        <v>5500</v>
      </c>
      <c r="M215" s="20">
        <f t="shared" si="6"/>
        <v>2750</v>
      </c>
      <c r="N215" s="67">
        <v>5500</v>
      </c>
      <c r="O215" s="63"/>
      <c r="P215" s="4" t="s">
        <v>316</v>
      </c>
      <c r="Q215" s="3"/>
    </row>
    <row r="216" spans="1:17" ht="18" customHeight="1">
      <c r="A216" s="4">
        <v>203</v>
      </c>
      <c r="B216" s="60" t="s">
        <v>387</v>
      </c>
      <c r="C216" s="50">
        <v>2019</v>
      </c>
      <c r="D216" s="50" t="s">
        <v>388</v>
      </c>
      <c r="E216" s="50"/>
      <c r="F216" s="50"/>
      <c r="G216" s="50" t="s">
        <v>210</v>
      </c>
      <c r="H216" s="65">
        <v>4</v>
      </c>
      <c r="I216" s="64">
        <v>15176</v>
      </c>
      <c r="J216" s="66"/>
      <c r="K216" s="63">
        <v>4</v>
      </c>
      <c r="L216" s="67">
        <v>15176</v>
      </c>
      <c r="M216" s="20">
        <f t="shared" si="6"/>
        <v>7588</v>
      </c>
      <c r="N216" s="67">
        <v>15176</v>
      </c>
      <c r="O216" s="63"/>
      <c r="P216" s="4" t="s">
        <v>316</v>
      </c>
      <c r="Q216" s="3"/>
    </row>
    <row r="217" spans="1:17" ht="13.5" customHeight="1">
      <c r="A217" s="4">
        <v>204</v>
      </c>
      <c r="B217" s="60" t="s">
        <v>389</v>
      </c>
      <c r="C217" s="50">
        <v>2019</v>
      </c>
      <c r="D217" s="50" t="s">
        <v>390</v>
      </c>
      <c r="E217" s="50"/>
      <c r="F217" s="50"/>
      <c r="G217" s="50" t="s">
        <v>210</v>
      </c>
      <c r="H217" s="65">
        <v>2</v>
      </c>
      <c r="I217" s="64">
        <v>6402</v>
      </c>
      <c r="J217" s="66"/>
      <c r="K217" s="63">
        <v>2</v>
      </c>
      <c r="L217" s="67">
        <v>6402</v>
      </c>
      <c r="M217" s="20">
        <f t="shared" si="6"/>
        <v>3201</v>
      </c>
      <c r="N217" s="67">
        <v>6402</v>
      </c>
      <c r="O217" s="63"/>
      <c r="P217" s="4" t="s">
        <v>316</v>
      </c>
      <c r="Q217" s="3"/>
    </row>
    <row r="218" spans="1:17" ht="15">
      <c r="A218" s="4">
        <v>205</v>
      </c>
      <c r="B218" s="60" t="s">
        <v>391</v>
      </c>
      <c r="C218" s="50">
        <v>2019</v>
      </c>
      <c r="D218" s="50" t="s">
        <v>392</v>
      </c>
      <c r="E218" s="50"/>
      <c r="F218" s="50"/>
      <c r="G218" s="50" t="s">
        <v>210</v>
      </c>
      <c r="H218" s="65">
        <v>3</v>
      </c>
      <c r="I218" s="64">
        <v>10560</v>
      </c>
      <c r="J218" s="66"/>
      <c r="K218" s="63">
        <v>3</v>
      </c>
      <c r="L218" s="67">
        <v>10560</v>
      </c>
      <c r="M218" s="20">
        <f t="shared" si="6"/>
        <v>5280</v>
      </c>
      <c r="N218" s="67">
        <v>10560</v>
      </c>
      <c r="O218" s="63"/>
      <c r="P218" s="4" t="s">
        <v>316</v>
      </c>
      <c r="Q218" s="3"/>
    </row>
    <row r="219" spans="1:17" ht="26.25">
      <c r="A219" s="4">
        <v>206</v>
      </c>
      <c r="B219" s="53" t="s">
        <v>393</v>
      </c>
      <c r="C219" s="50">
        <v>2019</v>
      </c>
      <c r="D219" s="50" t="s">
        <v>394</v>
      </c>
      <c r="E219" s="50"/>
      <c r="F219" s="50"/>
      <c r="G219" s="50" t="s">
        <v>210</v>
      </c>
      <c r="H219" s="65">
        <v>10</v>
      </c>
      <c r="I219" s="64">
        <v>34200</v>
      </c>
      <c r="J219" s="66"/>
      <c r="K219" s="63">
        <v>10</v>
      </c>
      <c r="L219" s="67">
        <v>34200</v>
      </c>
      <c r="M219" s="20">
        <f t="shared" si="6"/>
        <v>17100</v>
      </c>
      <c r="N219" s="67">
        <v>34200</v>
      </c>
      <c r="O219" s="63"/>
      <c r="P219" s="4" t="s">
        <v>316</v>
      </c>
      <c r="Q219" s="3"/>
    </row>
    <row r="220" spans="1:16" ht="12" customHeight="1">
      <c r="A220" s="4">
        <v>207</v>
      </c>
      <c r="B220" s="53" t="s">
        <v>395</v>
      </c>
      <c r="C220" s="50">
        <v>2019</v>
      </c>
      <c r="D220" s="50" t="s">
        <v>396</v>
      </c>
      <c r="E220" s="50"/>
      <c r="F220" s="50"/>
      <c r="G220" s="50" t="s">
        <v>210</v>
      </c>
      <c r="H220" s="65">
        <v>17</v>
      </c>
      <c r="I220" s="64">
        <v>47430</v>
      </c>
      <c r="J220" s="66"/>
      <c r="K220" s="63">
        <v>17</v>
      </c>
      <c r="L220" s="67">
        <v>47430</v>
      </c>
      <c r="M220" s="20">
        <f aca="true" t="shared" si="7" ref="M220:M242">L220/2</f>
        <v>23715</v>
      </c>
      <c r="N220" s="67">
        <v>47430</v>
      </c>
      <c r="O220" s="63"/>
      <c r="P220" s="4" t="s">
        <v>316</v>
      </c>
    </row>
    <row r="221" spans="1:16" ht="15">
      <c r="A221" s="4">
        <v>208</v>
      </c>
      <c r="B221" s="53" t="s">
        <v>397</v>
      </c>
      <c r="C221" s="50">
        <v>2019</v>
      </c>
      <c r="D221" s="50" t="s">
        <v>398</v>
      </c>
      <c r="E221" s="50"/>
      <c r="F221" s="50"/>
      <c r="G221" s="50" t="s">
        <v>210</v>
      </c>
      <c r="H221" s="65">
        <v>4</v>
      </c>
      <c r="I221" s="64">
        <v>7200</v>
      </c>
      <c r="J221" s="66"/>
      <c r="K221" s="63">
        <v>4</v>
      </c>
      <c r="L221" s="67">
        <v>7200</v>
      </c>
      <c r="M221" s="20">
        <f t="shared" si="7"/>
        <v>3600</v>
      </c>
      <c r="N221" s="67">
        <v>7200</v>
      </c>
      <c r="O221" s="63"/>
      <c r="P221" s="4" t="s">
        <v>316</v>
      </c>
    </row>
    <row r="222" spans="1:16" ht="11.25" customHeight="1">
      <c r="A222" s="4">
        <v>209</v>
      </c>
      <c r="B222" s="53" t="s">
        <v>399</v>
      </c>
      <c r="C222" s="50">
        <v>2019</v>
      </c>
      <c r="D222" s="50" t="s">
        <v>400</v>
      </c>
      <c r="E222" s="50"/>
      <c r="F222" s="50"/>
      <c r="G222" s="50" t="s">
        <v>210</v>
      </c>
      <c r="H222" s="65">
        <v>6</v>
      </c>
      <c r="I222" s="64">
        <v>10800</v>
      </c>
      <c r="J222" s="66"/>
      <c r="K222" s="63">
        <v>6</v>
      </c>
      <c r="L222" s="67">
        <v>10800</v>
      </c>
      <c r="M222" s="20">
        <f t="shared" si="7"/>
        <v>5400</v>
      </c>
      <c r="N222" s="67">
        <v>10800</v>
      </c>
      <c r="O222" s="63"/>
      <c r="P222" s="4" t="s">
        <v>316</v>
      </c>
    </row>
    <row r="223" spans="1:16" ht="15">
      <c r="A223" s="4">
        <v>210</v>
      </c>
      <c r="B223" s="60" t="s">
        <v>401</v>
      </c>
      <c r="C223" s="50">
        <v>2019</v>
      </c>
      <c r="D223" s="50" t="s">
        <v>402</v>
      </c>
      <c r="E223" s="50"/>
      <c r="F223" s="50"/>
      <c r="G223" s="50" t="s">
        <v>210</v>
      </c>
      <c r="H223" s="65">
        <v>2</v>
      </c>
      <c r="I223" s="64">
        <v>1780</v>
      </c>
      <c r="J223" s="66"/>
      <c r="K223" s="63">
        <v>2</v>
      </c>
      <c r="L223" s="67">
        <v>1780</v>
      </c>
      <c r="M223" s="20">
        <f t="shared" si="7"/>
        <v>890</v>
      </c>
      <c r="N223" s="67">
        <v>1780</v>
      </c>
      <c r="O223" s="63"/>
      <c r="P223" s="4" t="s">
        <v>316</v>
      </c>
    </row>
    <row r="224" spans="1:16" ht="11.25" customHeight="1">
      <c r="A224" s="4">
        <v>211</v>
      </c>
      <c r="B224" s="60" t="s">
        <v>403</v>
      </c>
      <c r="C224" s="50">
        <v>2019</v>
      </c>
      <c r="D224" s="50" t="s">
        <v>404</v>
      </c>
      <c r="E224" s="50"/>
      <c r="F224" s="50"/>
      <c r="G224" s="50" t="s">
        <v>210</v>
      </c>
      <c r="H224" s="65">
        <v>2</v>
      </c>
      <c r="I224" s="64">
        <v>4400</v>
      </c>
      <c r="J224" s="66"/>
      <c r="K224" s="63">
        <v>2</v>
      </c>
      <c r="L224" s="67">
        <v>4400</v>
      </c>
      <c r="M224" s="20">
        <f t="shared" si="7"/>
        <v>2200</v>
      </c>
      <c r="N224" s="67">
        <v>4400</v>
      </c>
      <c r="O224" s="63"/>
      <c r="P224" s="4" t="s">
        <v>316</v>
      </c>
    </row>
    <row r="225" spans="1:16" ht="15">
      <c r="A225" s="4">
        <v>212</v>
      </c>
      <c r="B225" s="60" t="s">
        <v>405</v>
      </c>
      <c r="C225" s="50">
        <v>2019</v>
      </c>
      <c r="D225" s="50" t="s">
        <v>406</v>
      </c>
      <c r="E225" s="50"/>
      <c r="F225" s="50"/>
      <c r="G225" s="50" t="s">
        <v>210</v>
      </c>
      <c r="H225" s="65">
        <v>2</v>
      </c>
      <c r="I225" s="64">
        <v>600</v>
      </c>
      <c r="J225" s="66"/>
      <c r="K225" s="63">
        <v>2</v>
      </c>
      <c r="L225" s="67">
        <v>600</v>
      </c>
      <c r="M225" s="20">
        <f t="shared" si="7"/>
        <v>300</v>
      </c>
      <c r="N225" s="67">
        <v>600</v>
      </c>
      <c r="O225" s="63"/>
      <c r="P225" s="4" t="s">
        <v>316</v>
      </c>
    </row>
    <row r="226" spans="1:16" ht="12" customHeight="1">
      <c r="A226" s="4">
        <v>213</v>
      </c>
      <c r="B226" s="60" t="s">
        <v>407</v>
      </c>
      <c r="C226" s="50">
        <v>2019</v>
      </c>
      <c r="D226" s="50">
        <v>11130423</v>
      </c>
      <c r="E226" s="50"/>
      <c r="F226" s="50"/>
      <c r="G226" s="50" t="s">
        <v>210</v>
      </c>
      <c r="H226" s="65">
        <v>1</v>
      </c>
      <c r="I226" s="64">
        <v>2500</v>
      </c>
      <c r="J226" s="66"/>
      <c r="K226" s="63">
        <v>1</v>
      </c>
      <c r="L226" s="67">
        <v>2500</v>
      </c>
      <c r="M226" s="20">
        <f t="shared" si="7"/>
        <v>1250</v>
      </c>
      <c r="N226" s="67">
        <v>2500</v>
      </c>
      <c r="O226" s="63"/>
      <c r="P226" s="4" t="s">
        <v>316</v>
      </c>
    </row>
    <row r="227" spans="1:16" ht="26.25">
      <c r="A227" s="4">
        <v>214</v>
      </c>
      <c r="B227" s="53" t="s">
        <v>408</v>
      </c>
      <c r="C227" s="50">
        <v>2019</v>
      </c>
      <c r="D227" s="50" t="s">
        <v>409</v>
      </c>
      <c r="E227" s="50"/>
      <c r="F227" s="50"/>
      <c r="G227" s="50" t="s">
        <v>210</v>
      </c>
      <c r="H227" s="65">
        <v>2</v>
      </c>
      <c r="I227" s="64">
        <v>4200</v>
      </c>
      <c r="J227" s="66"/>
      <c r="K227" s="63">
        <v>2</v>
      </c>
      <c r="L227" s="67">
        <v>4200</v>
      </c>
      <c r="M227" s="20">
        <f t="shared" si="7"/>
        <v>2100</v>
      </c>
      <c r="N227" s="67">
        <v>4200</v>
      </c>
      <c r="O227" s="63"/>
      <c r="P227" s="4" t="s">
        <v>316</v>
      </c>
    </row>
    <row r="228" spans="1:16" ht="26.25">
      <c r="A228" s="4">
        <v>215</v>
      </c>
      <c r="B228" s="53" t="s">
        <v>410</v>
      </c>
      <c r="C228" s="50">
        <v>2019</v>
      </c>
      <c r="D228" s="50">
        <v>11130426</v>
      </c>
      <c r="E228" s="50"/>
      <c r="F228" s="50"/>
      <c r="G228" s="50" t="s">
        <v>210</v>
      </c>
      <c r="H228" s="65">
        <v>1</v>
      </c>
      <c r="I228" s="64">
        <v>1900</v>
      </c>
      <c r="J228" s="66"/>
      <c r="K228" s="63">
        <v>1</v>
      </c>
      <c r="L228" s="67">
        <v>1900</v>
      </c>
      <c r="M228" s="20">
        <f t="shared" si="7"/>
        <v>950</v>
      </c>
      <c r="N228" s="67">
        <v>1900</v>
      </c>
      <c r="O228" s="63"/>
      <c r="P228" s="4" t="s">
        <v>316</v>
      </c>
    </row>
    <row r="229" spans="1:16" ht="18" customHeight="1">
      <c r="A229" s="4">
        <v>216</v>
      </c>
      <c r="B229" s="60" t="s">
        <v>411</v>
      </c>
      <c r="C229" s="50">
        <v>2019</v>
      </c>
      <c r="D229" s="50" t="s">
        <v>412</v>
      </c>
      <c r="E229" s="50"/>
      <c r="F229" s="50"/>
      <c r="G229" s="50" t="s">
        <v>210</v>
      </c>
      <c r="H229" s="65">
        <v>4</v>
      </c>
      <c r="I229" s="64">
        <v>3400</v>
      </c>
      <c r="J229" s="66"/>
      <c r="K229" s="63">
        <v>4</v>
      </c>
      <c r="L229" s="67">
        <v>3400</v>
      </c>
      <c r="M229" s="20">
        <f t="shared" si="7"/>
        <v>1700</v>
      </c>
      <c r="N229" s="67">
        <v>3400</v>
      </c>
      <c r="O229" s="63"/>
      <c r="P229" s="4" t="s">
        <v>316</v>
      </c>
    </row>
    <row r="230" spans="1:16" ht="15">
      <c r="A230" s="4">
        <v>217</v>
      </c>
      <c r="B230" s="60" t="s">
        <v>413</v>
      </c>
      <c r="C230" s="50">
        <v>2019</v>
      </c>
      <c r="D230" s="50" t="s">
        <v>414</v>
      </c>
      <c r="E230" s="50"/>
      <c r="F230" s="50"/>
      <c r="G230" s="50" t="s">
        <v>210</v>
      </c>
      <c r="H230" s="65">
        <v>4</v>
      </c>
      <c r="I230" s="64">
        <v>12372</v>
      </c>
      <c r="J230" s="66"/>
      <c r="K230" s="63">
        <v>4</v>
      </c>
      <c r="L230" s="67">
        <v>12372</v>
      </c>
      <c r="M230" s="20">
        <f t="shared" si="7"/>
        <v>6186</v>
      </c>
      <c r="N230" s="67">
        <v>12372</v>
      </c>
      <c r="O230" s="63"/>
      <c r="P230" s="4" t="s">
        <v>316</v>
      </c>
    </row>
    <row r="231" spans="1:16" ht="16.5" customHeight="1">
      <c r="A231" s="4">
        <v>218</v>
      </c>
      <c r="B231" s="60" t="s">
        <v>415</v>
      </c>
      <c r="C231" s="50">
        <v>2019</v>
      </c>
      <c r="D231" s="50" t="s">
        <v>416</v>
      </c>
      <c r="E231" s="50"/>
      <c r="F231" s="50"/>
      <c r="G231" s="50" t="s">
        <v>210</v>
      </c>
      <c r="H231" s="65">
        <v>8</v>
      </c>
      <c r="I231" s="64">
        <v>2760</v>
      </c>
      <c r="J231" s="66"/>
      <c r="K231" s="63">
        <v>8</v>
      </c>
      <c r="L231" s="67">
        <v>2760</v>
      </c>
      <c r="M231" s="20">
        <f t="shared" si="7"/>
        <v>1380</v>
      </c>
      <c r="N231" s="67">
        <v>2760</v>
      </c>
      <c r="O231" s="63"/>
      <c r="P231" s="4" t="s">
        <v>316</v>
      </c>
    </row>
    <row r="232" spans="1:16" ht="15">
      <c r="A232" s="4">
        <v>219</v>
      </c>
      <c r="B232" s="60" t="s">
        <v>417</v>
      </c>
      <c r="C232" s="50">
        <v>2019</v>
      </c>
      <c r="D232" s="50" t="s">
        <v>418</v>
      </c>
      <c r="E232" s="50"/>
      <c r="F232" s="50"/>
      <c r="G232" s="50" t="s">
        <v>210</v>
      </c>
      <c r="H232" s="65">
        <v>2</v>
      </c>
      <c r="I232" s="64">
        <v>216</v>
      </c>
      <c r="J232" s="66"/>
      <c r="K232" s="63">
        <v>2</v>
      </c>
      <c r="L232" s="67">
        <v>216</v>
      </c>
      <c r="M232" s="20">
        <f t="shared" si="7"/>
        <v>108</v>
      </c>
      <c r="N232" s="67">
        <v>216</v>
      </c>
      <c r="O232" s="63"/>
      <c r="P232" s="4" t="s">
        <v>316</v>
      </c>
    </row>
    <row r="233" spans="1:16" ht="19.5" customHeight="1">
      <c r="A233" s="4">
        <v>220</v>
      </c>
      <c r="B233" s="60" t="s">
        <v>419</v>
      </c>
      <c r="C233" s="50">
        <v>2019</v>
      </c>
      <c r="D233" s="50" t="s">
        <v>420</v>
      </c>
      <c r="E233" s="50"/>
      <c r="F233" s="50"/>
      <c r="G233" s="50" t="s">
        <v>210</v>
      </c>
      <c r="H233" s="65">
        <v>12</v>
      </c>
      <c r="I233" s="64">
        <v>31104</v>
      </c>
      <c r="J233" s="66"/>
      <c r="K233" s="63">
        <v>12</v>
      </c>
      <c r="L233" s="67">
        <v>31104</v>
      </c>
      <c r="M233" s="20">
        <f t="shared" si="7"/>
        <v>15552</v>
      </c>
      <c r="N233" s="67">
        <v>31104</v>
      </c>
      <c r="O233" s="63"/>
      <c r="P233" s="4" t="s">
        <v>316</v>
      </c>
    </row>
    <row r="234" spans="1:16" ht="12.75" customHeight="1">
      <c r="A234" s="4">
        <v>221</v>
      </c>
      <c r="B234" s="60" t="s">
        <v>421</v>
      </c>
      <c r="C234" s="50">
        <v>2019</v>
      </c>
      <c r="D234" s="50" t="s">
        <v>422</v>
      </c>
      <c r="E234" s="50"/>
      <c r="F234" s="50"/>
      <c r="G234" s="50" t="s">
        <v>210</v>
      </c>
      <c r="H234" s="65">
        <v>2</v>
      </c>
      <c r="I234" s="64">
        <v>6436</v>
      </c>
      <c r="J234" s="66"/>
      <c r="K234" s="63">
        <v>2</v>
      </c>
      <c r="L234" s="67">
        <v>6436</v>
      </c>
      <c r="M234" s="20">
        <f t="shared" si="7"/>
        <v>3218</v>
      </c>
      <c r="N234" s="67">
        <v>6436</v>
      </c>
      <c r="O234" s="63"/>
      <c r="P234" s="4" t="s">
        <v>316</v>
      </c>
    </row>
    <row r="235" spans="1:16" ht="21.75" customHeight="1">
      <c r="A235" s="4">
        <v>222</v>
      </c>
      <c r="B235" s="60" t="s">
        <v>423</v>
      </c>
      <c r="C235" s="50">
        <v>2019</v>
      </c>
      <c r="D235" s="50">
        <v>11130459</v>
      </c>
      <c r="E235" s="50"/>
      <c r="F235" s="50"/>
      <c r="G235" s="50" t="s">
        <v>210</v>
      </c>
      <c r="H235" s="65">
        <v>1</v>
      </c>
      <c r="I235" s="64">
        <v>1680</v>
      </c>
      <c r="J235" s="66"/>
      <c r="K235" s="63">
        <v>1</v>
      </c>
      <c r="L235" s="67">
        <v>1680</v>
      </c>
      <c r="M235" s="20">
        <f t="shared" si="7"/>
        <v>840</v>
      </c>
      <c r="N235" s="67">
        <v>1680</v>
      </c>
      <c r="O235" s="63"/>
      <c r="P235" s="4" t="s">
        <v>316</v>
      </c>
    </row>
    <row r="236" spans="1:16" ht="12.75" customHeight="1">
      <c r="A236" s="4">
        <v>223</v>
      </c>
      <c r="B236" s="60" t="s">
        <v>424</v>
      </c>
      <c r="C236" s="50">
        <v>2019</v>
      </c>
      <c r="D236" s="50">
        <v>11130460</v>
      </c>
      <c r="E236" s="50"/>
      <c r="F236" s="50"/>
      <c r="G236" s="50" t="s">
        <v>210</v>
      </c>
      <c r="H236" s="65">
        <v>1</v>
      </c>
      <c r="I236" s="64">
        <v>2376</v>
      </c>
      <c r="J236" s="66"/>
      <c r="K236" s="63">
        <v>1</v>
      </c>
      <c r="L236" s="67">
        <v>2376</v>
      </c>
      <c r="M236" s="20">
        <f t="shared" si="7"/>
        <v>1188</v>
      </c>
      <c r="N236" s="67">
        <v>2376</v>
      </c>
      <c r="O236" s="63"/>
      <c r="P236" s="4" t="s">
        <v>316</v>
      </c>
    </row>
    <row r="237" spans="1:16" ht="17.25" customHeight="1">
      <c r="A237" s="4">
        <v>224</v>
      </c>
      <c r="B237" s="60" t="s">
        <v>425</v>
      </c>
      <c r="C237" s="50">
        <v>2019</v>
      </c>
      <c r="D237" s="50">
        <v>11130461</v>
      </c>
      <c r="E237" s="50"/>
      <c r="F237" s="50"/>
      <c r="G237" s="50" t="s">
        <v>210</v>
      </c>
      <c r="H237" s="65">
        <v>1</v>
      </c>
      <c r="I237" s="64">
        <v>3920</v>
      </c>
      <c r="J237" s="66"/>
      <c r="K237" s="63">
        <v>1</v>
      </c>
      <c r="L237" s="67">
        <v>3920</v>
      </c>
      <c r="M237" s="20">
        <f t="shared" si="7"/>
        <v>1960</v>
      </c>
      <c r="N237" s="67">
        <v>3920</v>
      </c>
      <c r="O237" s="63"/>
      <c r="P237" s="4" t="s">
        <v>316</v>
      </c>
    </row>
    <row r="238" spans="1:16" ht="28.5" customHeight="1">
      <c r="A238" s="4">
        <v>225</v>
      </c>
      <c r="B238" s="53" t="s">
        <v>426</v>
      </c>
      <c r="C238" s="50">
        <v>2019</v>
      </c>
      <c r="D238" s="50" t="s">
        <v>427</v>
      </c>
      <c r="E238" s="50"/>
      <c r="F238" s="50"/>
      <c r="G238" s="50" t="s">
        <v>210</v>
      </c>
      <c r="H238" s="65">
        <v>2</v>
      </c>
      <c r="I238" s="64">
        <v>10672</v>
      </c>
      <c r="J238" s="66"/>
      <c r="K238" s="63">
        <v>2</v>
      </c>
      <c r="L238" s="67">
        <v>10672</v>
      </c>
      <c r="M238" s="20">
        <f t="shared" si="7"/>
        <v>5336</v>
      </c>
      <c r="N238" s="67">
        <v>10672</v>
      </c>
      <c r="O238" s="63"/>
      <c r="P238" s="4" t="s">
        <v>316</v>
      </c>
    </row>
    <row r="239" spans="1:16" ht="16.5" customHeight="1">
      <c r="A239" s="4">
        <v>226</v>
      </c>
      <c r="B239" s="60" t="s">
        <v>419</v>
      </c>
      <c r="C239" s="50">
        <v>2019</v>
      </c>
      <c r="D239" s="50" t="s">
        <v>428</v>
      </c>
      <c r="E239" s="50"/>
      <c r="F239" s="50"/>
      <c r="G239" s="50" t="s">
        <v>210</v>
      </c>
      <c r="H239" s="65">
        <v>2</v>
      </c>
      <c r="I239" s="64">
        <v>23200</v>
      </c>
      <c r="J239" s="66"/>
      <c r="K239" s="63">
        <v>2</v>
      </c>
      <c r="L239" s="67">
        <v>23200</v>
      </c>
      <c r="M239" s="20">
        <f t="shared" si="7"/>
        <v>11600</v>
      </c>
      <c r="N239" s="67">
        <v>23200</v>
      </c>
      <c r="O239" s="63"/>
      <c r="P239" s="4" t="s">
        <v>316</v>
      </c>
    </row>
    <row r="240" spans="1:16" ht="12.75" customHeight="1">
      <c r="A240" s="4">
        <v>227</v>
      </c>
      <c r="B240" s="60" t="s">
        <v>429</v>
      </c>
      <c r="C240" s="50">
        <v>2019</v>
      </c>
      <c r="D240" s="50" t="s">
        <v>430</v>
      </c>
      <c r="E240" s="50"/>
      <c r="F240" s="50"/>
      <c r="G240" s="50" t="s">
        <v>210</v>
      </c>
      <c r="H240" s="65">
        <v>3</v>
      </c>
      <c r="I240" s="64">
        <v>17130</v>
      </c>
      <c r="J240" s="66"/>
      <c r="K240" s="63">
        <v>3</v>
      </c>
      <c r="L240" s="67">
        <v>17130</v>
      </c>
      <c r="M240" s="20">
        <f t="shared" si="7"/>
        <v>8565</v>
      </c>
      <c r="N240" s="67">
        <v>17130</v>
      </c>
      <c r="O240" s="63"/>
      <c r="P240" s="4" t="s">
        <v>316</v>
      </c>
    </row>
    <row r="241" spans="1:16" ht="17.25" customHeight="1">
      <c r="A241" s="4">
        <v>228</v>
      </c>
      <c r="B241" s="60" t="s">
        <v>429</v>
      </c>
      <c r="C241" s="50">
        <v>2019</v>
      </c>
      <c r="D241" s="50">
        <v>11130471</v>
      </c>
      <c r="E241" s="50"/>
      <c r="F241" s="50"/>
      <c r="G241" s="50" t="s">
        <v>210</v>
      </c>
      <c r="H241" s="65">
        <v>1</v>
      </c>
      <c r="I241" s="64">
        <v>5240</v>
      </c>
      <c r="J241" s="66"/>
      <c r="K241" s="63">
        <v>1</v>
      </c>
      <c r="L241" s="67">
        <v>5240</v>
      </c>
      <c r="M241" s="20">
        <f t="shared" si="7"/>
        <v>2620</v>
      </c>
      <c r="N241" s="67">
        <v>5240</v>
      </c>
      <c r="O241" s="63"/>
      <c r="P241" s="4" t="s">
        <v>316</v>
      </c>
    </row>
    <row r="242" spans="1:16" ht="15">
      <c r="A242" s="4">
        <v>229</v>
      </c>
      <c r="B242" s="60" t="s">
        <v>431</v>
      </c>
      <c r="C242" s="50">
        <v>2019</v>
      </c>
      <c r="D242" s="50" t="s">
        <v>432</v>
      </c>
      <c r="E242" s="50"/>
      <c r="F242" s="50"/>
      <c r="G242" s="50" t="s">
        <v>210</v>
      </c>
      <c r="H242" s="65">
        <v>4</v>
      </c>
      <c r="I242" s="64">
        <v>8008</v>
      </c>
      <c r="J242" s="66"/>
      <c r="K242" s="63">
        <v>4</v>
      </c>
      <c r="L242" s="67">
        <v>8008</v>
      </c>
      <c r="M242" s="20">
        <f t="shared" si="7"/>
        <v>4004</v>
      </c>
      <c r="N242" s="67">
        <v>8008</v>
      </c>
      <c r="O242" s="63"/>
      <c r="P242" s="4" t="s">
        <v>316</v>
      </c>
    </row>
    <row r="243" spans="1:16" ht="26.25">
      <c r="A243" s="4">
        <v>230</v>
      </c>
      <c r="B243" s="53" t="s">
        <v>433</v>
      </c>
      <c r="C243" s="50">
        <v>2019</v>
      </c>
      <c r="D243" s="50">
        <v>11130476</v>
      </c>
      <c r="E243" s="50"/>
      <c r="F243" s="50"/>
      <c r="G243" s="50" t="s">
        <v>210</v>
      </c>
      <c r="H243" s="65">
        <v>1</v>
      </c>
      <c r="I243" s="64">
        <v>1900</v>
      </c>
      <c r="J243" s="66"/>
      <c r="K243" s="63">
        <v>1</v>
      </c>
      <c r="L243" s="67">
        <v>1900</v>
      </c>
      <c r="M243" s="20">
        <f>L243/2</f>
        <v>950</v>
      </c>
      <c r="N243" s="67">
        <v>1900</v>
      </c>
      <c r="O243" s="24"/>
      <c r="P243" s="4" t="s">
        <v>316</v>
      </c>
    </row>
    <row r="244" spans="1:16" ht="26.25">
      <c r="A244" s="4">
        <v>231</v>
      </c>
      <c r="B244" s="53" t="s">
        <v>434</v>
      </c>
      <c r="C244" s="50">
        <v>2019</v>
      </c>
      <c r="D244" s="50">
        <v>11130477</v>
      </c>
      <c r="E244" s="50"/>
      <c r="F244" s="50"/>
      <c r="G244" s="50" t="s">
        <v>210</v>
      </c>
      <c r="H244" s="65">
        <v>1</v>
      </c>
      <c r="I244" s="64">
        <v>1900</v>
      </c>
      <c r="J244" s="66"/>
      <c r="K244" s="63">
        <v>1</v>
      </c>
      <c r="L244" s="67">
        <v>1900</v>
      </c>
      <c r="M244" s="20">
        <f>L244/2</f>
        <v>950</v>
      </c>
      <c r="N244" s="67">
        <v>1900</v>
      </c>
      <c r="O244" s="24"/>
      <c r="P244" s="4" t="s">
        <v>316</v>
      </c>
    </row>
    <row r="245" spans="1:16" ht="45">
      <c r="A245" s="4">
        <v>232</v>
      </c>
      <c r="B245" s="12" t="s">
        <v>439</v>
      </c>
      <c r="C245" s="12"/>
      <c r="D245" s="12"/>
      <c r="E245" s="12"/>
      <c r="F245" s="12"/>
      <c r="G245" s="12" t="s">
        <v>210</v>
      </c>
      <c r="H245" s="68">
        <v>1</v>
      </c>
      <c r="I245" s="69">
        <v>167900</v>
      </c>
      <c r="J245" s="70"/>
      <c r="K245" s="68">
        <v>1</v>
      </c>
      <c r="L245" s="69">
        <v>167900</v>
      </c>
      <c r="M245" s="69"/>
      <c r="N245" s="69">
        <v>167900</v>
      </c>
      <c r="O245" s="24"/>
      <c r="P245" s="17"/>
    </row>
    <row r="246" spans="1:16" ht="12.75">
      <c r="A246" s="17"/>
      <c r="B246" s="17" t="s">
        <v>234</v>
      </c>
      <c r="C246" s="17"/>
      <c r="D246" s="17"/>
      <c r="E246" s="17"/>
      <c r="F246" s="17"/>
      <c r="G246" s="17"/>
      <c r="H246" s="17"/>
      <c r="I246" s="71">
        <f>SUM(I14:I245)</f>
        <v>8619370.51</v>
      </c>
      <c r="J246" s="17"/>
      <c r="K246" s="17"/>
      <c r="L246" s="71">
        <f>SUM(L14:L245)</f>
        <v>8619370.51</v>
      </c>
      <c r="M246" s="71">
        <f>SUM(M14:M245)</f>
        <v>1041669.1049999999</v>
      </c>
      <c r="N246" s="71">
        <f>SUM(N14:N245)</f>
        <v>8619370.51</v>
      </c>
      <c r="O246" s="17"/>
      <c r="P246" s="17"/>
    </row>
    <row r="247" spans="1:16" ht="12.75">
      <c r="A247" s="17">
        <v>1</v>
      </c>
      <c r="B247" s="15" t="s">
        <v>440</v>
      </c>
      <c r="C247" s="6"/>
      <c r="D247" s="15" t="s">
        <v>441</v>
      </c>
      <c r="E247" s="6"/>
      <c r="F247" s="6"/>
      <c r="G247" s="6" t="s">
        <v>210</v>
      </c>
      <c r="H247" s="7">
        <v>3</v>
      </c>
      <c r="I247" s="16">
        <v>2850</v>
      </c>
      <c r="J247" s="6"/>
      <c r="K247" s="7"/>
      <c r="L247" s="16">
        <v>2850</v>
      </c>
      <c r="M247" s="16">
        <f>L247/2</f>
        <v>1425</v>
      </c>
      <c r="N247" s="16">
        <v>2850</v>
      </c>
      <c r="O247" s="17"/>
      <c r="P247" s="17"/>
    </row>
    <row r="248" spans="1:16" ht="12.75">
      <c r="A248" s="17">
        <v>2</v>
      </c>
      <c r="B248" s="15" t="s">
        <v>442</v>
      </c>
      <c r="C248" s="6"/>
      <c r="D248" s="15">
        <v>11130176</v>
      </c>
      <c r="E248" s="6"/>
      <c r="F248" s="6"/>
      <c r="G248" s="6" t="s">
        <v>210</v>
      </c>
      <c r="H248" s="7">
        <v>1</v>
      </c>
      <c r="I248" s="16">
        <v>2498</v>
      </c>
      <c r="J248" s="6"/>
      <c r="K248" s="7"/>
      <c r="L248" s="16">
        <v>2498</v>
      </c>
      <c r="M248" s="16">
        <f>L248/2</f>
        <v>1249</v>
      </c>
      <c r="N248" s="16">
        <v>2498</v>
      </c>
      <c r="O248" s="17"/>
      <c r="P248" s="17"/>
    </row>
    <row r="249" spans="1:16" ht="12.75">
      <c r="A249" s="17"/>
      <c r="B249" s="17" t="s">
        <v>234</v>
      </c>
      <c r="C249" s="17"/>
      <c r="D249" s="17"/>
      <c r="E249" s="17"/>
      <c r="F249" s="17"/>
      <c r="G249" s="17"/>
      <c r="H249" s="17"/>
      <c r="I249" s="25">
        <v>5348</v>
      </c>
      <c r="J249" s="17"/>
      <c r="K249" s="17"/>
      <c r="L249" s="25">
        <v>5348</v>
      </c>
      <c r="M249" s="25">
        <v>2674</v>
      </c>
      <c r="N249" s="25">
        <v>5348</v>
      </c>
      <c r="O249" s="17"/>
      <c r="P249" s="17"/>
    </row>
    <row r="250" spans="1:16" ht="12.75">
      <c r="A250" s="17"/>
      <c r="B250" s="17" t="s">
        <v>443</v>
      </c>
      <c r="C250" s="17"/>
      <c r="D250" s="17"/>
      <c r="E250" s="17"/>
      <c r="F250" s="17"/>
      <c r="G250" s="17"/>
      <c r="H250" s="17"/>
      <c r="I250" s="71">
        <f>SUM(I246,I249)</f>
        <v>8624718.51</v>
      </c>
      <c r="J250" s="17"/>
      <c r="K250" s="17"/>
      <c r="L250" s="71">
        <f>SUM(L246,L249)</f>
        <v>8624718.51</v>
      </c>
      <c r="M250" s="71">
        <f>SUM(M246,M249)</f>
        <v>1044343.1049999999</v>
      </c>
      <c r="N250" s="71">
        <f>SUM(N246,N249)</f>
        <v>8624718.51</v>
      </c>
      <c r="O250" s="17"/>
      <c r="P250" s="17"/>
    </row>
    <row r="251" spans="1:16" ht="12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</row>
    <row r="252" spans="1:16" ht="12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</row>
    <row r="253" spans="1:16" ht="12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</row>
    <row r="254" spans="1:16" ht="12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</row>
    <row r="255" spans="1:16" ht="12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</row>
    <row r="256" spans="1:16" ht="12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</row>
    <row r="257" spans="1:16" ht="12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</row>
    <row r="258" spans="1:16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</row>
    <row r="259" spans="1:16" ht="12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</row>
    <row r="260" spans="1:16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</row>
    <row r="261" spans="1:16" ht="12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 ht="12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</row>
  </sheetData>
  <sheetProtection/>
  <mergeCells count="26">
    <mergeCell ref="B8:B12"/>
    <mergeCell ref="C8:C12"/>
    <mergeCell ref="D10:D12"/>
    <mergeCell ref="Q8:Q9"/>
    <mergeCell ref="E10:E12"/>
    <mergeCell ref="F10:F12"/>
    <mergeCell ref="H11:H12"/>
    <mergeCell ref="I11:I12"/>
    <mergeCell ref="K11:K12"/>
    <mergeCell ref="L11:L12"/>
    <mergeCell ref="G8:G12"/>
    <mergeCell ref="H8:I10"/>
    <mergeCell ref="P8:P12"/>
    <mergeCell ref="J8:J12"/>
    <mergeCell ref="K8:O10"/>
    <mergeCell ref="M11:M12"/>
    <mergeCell ref="D8:F9"/>
    <mergeCell ref="A8:A12"/>
    <mergeCell ref="M3:Q3"/>
    <mergeCell ref="M4:Q4"/>
    <mergeCell ref="M5:Q5"/>
    <mergeCell ref="M6:Q6"/>
    <mergeCell ref="N11:N12"/>
    <mergeCell ref="O11:O12"/>
    <mergeCell ref="Q11:Q12"/>
    <mergeCell ref="A7:C7"/>
  </mergeCells>
  <printOptions/>
  <pageMargins left="0.31496062992125984" right="0.31496062992125984" top="0.34" bottom="0.16" header="0.2" footer="0.16"/>
  <pageSetup horizontalDpi="300" verticalDpi="300" orientation="landscape" paperSize="9" scale="8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9"/>
  <sheetViews>
    <sheetView zoomScalePageLayoutView="0" workbookViewId="0" topLeftCell="A4">
      <selection activeCell="G179" sqref="G179:K179"/>
    </sheetView>
  </sheetViews>
  <sheetFormatPr defaultColWidth="9.00390625" defaultRowHeight="12.75"/>
  <cols>
    <col min="1" max="1" width="7.00390625" style="0" customWidth="1"/>
    <col min="2" max="2" width="18.125" style="0" customWidth="1"/>
    <col min="3" max="3" width="22.875" style="0" customWidth="1"/>
    <col min="13" max="13" width="2.375" style="0" customWidth="1"/>
  </cols>
  <sheetData>
    <row r="1" spans="1:13" ht="15.75">
      <c r="A1" s="123" t="s">
        <v>219</v>
      </c>
      <c r="B1" s="123" t="s">
        <v>220</v>
      </c>
      <c r="C1" s="123" t="s">
        <v>221</v>
      </c>
      <c r="D1" s="123"/>
      <c r="E1" s="118" t="s">
        <v>222</v>
      </c>
      <c r="F1" s="123" t="s">
        <v>3</v>
      </c>
      <c r="G1" s="123"/>
      <c r="H1" s="123"/>
      <c r="I1" s="123" t="s">
        <v>223</v>
      </c>
      <c r="J1" s="123"/>
      <c r="K1" s="123"/>
      <c r="L1" s="123" t="s">
        <v>224</v>
      </c>
      <c r="M1" s="123"/>
    </row>
    <row r="2" spans="1:13" ht="51">
      <c r="A2" s="123"/>
      <c r="B2" s="123"/>
      <c r="C2" s="26" t="s">
        <v>225</v>
      </c>
      <c r="D2" s="4" t="s">
        <v>226</v>
      </c>
      <c r="E2" s="118"/>
      <c r="F2" s="26" t="s">
        <v>227</v>
      </c>
      <c r="G2" s="26" t="s">
        <v>228</v>
      </c>
      <c r="H2" s="26" t="s">
        <v>229</v>
      </c>
      <c r="I2" s="26" t="s">
        <v>227</v>
      </c>
      <c r="J2" s="26" t="s">
        <v>230</v>
      </c>
      <c r="K2" s="26" t="s">
        <v>229</v>
      </c>
      <c r="L2" s="123"/>
      <c r="M2" s="123"/>
    </row>
    <row r="3" spans="1:13" ht="12.75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8">
        <v>6</v>
      </c>
      <c r="G3" s="27">
        <v>7</v>
      </c>
      <c r="H3" s="27">
        <v>8</v>
      </c>
      <c r="I3" s="27">
        <v>9</v>
      </c>
      <c r="J3" s="27">
        <v>10</v>
      </c>
      <c r="K3" s="27">
        <v>11</v>
      </c>
      <c r="L3" s="124">
        <v>12</v>
      </c>
      <c r="M3" s="124"/>
    </row>
    <row r="4" spans="1:13" ht="25.5">
      <c r="A4" s="27"/>
      <c r="B4" s="5" t="s">
        <v>450</v>
      </c>
      <c r="C4" s="27"/>
      <c r="D4" s="27"/>
      <c r="E4" s="27"/>
      <c r="F4" s="28"/>
      <c r="G4" s="27"/>
      <c r="H4" s="27"/>
      <c r="I4" s="27"/>
      <c r="J4" s="27"/>
      <c r="K4" s="27"/>
      <c r="L4" s="102"/>
      <c r="M4" s="28"/>
    </row>
    <row r="5" spans="1:13" ht="12.75">
      <c r="A5" s="4">
        <v>1</v>
      </c>
      <c r="B5" s="4">
        <v>1513</v>
      </c>
      <c r="C5" s="17" t="s">
        <v>300</v>
      </c>
      <c r="D5" s="4"/>
      <c r="E5" s="57" t="s">
        <v>301</v>
      </c>
      <c r="F5" s="43">
        <v>1</v>
      </c>
      <c r="G5" s="58">
        <v>397.2</v>
      </c>
      <c r="H5" s="59">
        <v>397.2</v>
      </c>
      <c r="I5" s="43">
        <v>1</v>
      </c>
      <c r="J5" s="58">
        <v>397.2</v>
      </c>
      <c r="K5" s="59">
        <v>397.2</v>
      </c>
      <c r="L5" s="125" t="s">
        <v>317</v>
      </c>
      <c r="M5" s="126"/>
    </row>
    <row r="6" spans="1:13" ht="12.75">
      <c r="A6" s="4">
        <v>2</v>
      </c>
      <c r="B6" s="4">
        <v>1513</v>
      </c>
      <c r="C6" s="17" t="s">
        <v>302</v>
      </c>
      <c r="D6" s="4"/>
      <c r="E6" s="57" t="s">
        <v>301</v>
      </c>
      <c r="F6" s="43">
        <v>1</v>
      </c>
      <c r="G6" s="58">
        <v>138.25</v>
      </c>
      <c r="H6" s="59">
        <v>138.25</v>
      </c>
      <c r="I6" s="43">
        <v>1</v>
      </c>
      <c r="J6" s="58">
        <v>138.25</v>
      </c>
      <c r="K6" s="59">
        <v>138.25</v>
      </c>
      <c r="L6" s="125" t="s">
        <v>317</v>
      </c>
      <c r="M6" s="126"/>
    </row>
    <row r="7" spans="1:13" ht="12.75">
      <c r="A7" s="4">
        <v>3</v>
      </c>
      <c r="B7" s="4">
        <v>1513</v>
      </c>
      <c r="C7" s="36" t="s">
        <v>303</v>
      </c>
      <c r="D7" s="4"/>
      <c r="E7" s="57" t="s">
        <v>301</v>
      </c>
      <c r="F7" s="43">
        <v>3</v>
      </c>
      <c r="G7" s="29">
        <v>80</v>
      </c>
      <c r="H7" s="59">
        <v>240</v>
      </c>
      <c r="I7" s="43">
        <v>3</v>
      </c>
      <c r="J7" s="29">
        <v>80</v>
      </c>
      <c r="K7" s="59">
        <v>240</v>
      </c>
      <c r="L7" s="125" t="s">
        <v>317</v>
      </c>
      <c r="M7" s="126"/>
    </row>
    <row r="8" spans="1:13" ht="12.75">
      <c r="A8" s="4">
        <v>4</v>
      </c>
      <c r="B8" s="4">
        <v>1513</v>
      </c>
      <c r="C8" s="36" t="s">
        <v>232</v>
      </c>
      <c r="D8" s="4"/>
      <c r="E8" s="57" t="s">
        <v>301</v>
      </c>
      <c r="F8" s="43">
        <v>2</v>
      </c>
      <c r="G8" s="29">
        <v>50</v>
      </c>
      <c r="H8" s="59">
        <v>100</v>
      </c>
      <c r="I8" s="43">
        <v>2</v>
      </c>
      <c r="J8" s="29">
        <v>50</v>
      </c>
      <c r="K8" s="59">
        <v>100</v>
      </c>
      <c r="L8" s="125" t="s">
        <v>317</v>
      </c>
      <c r="M8" s="126"/>
    </row>
    <row r="9" spans="1:13" ht="12.75">
      <c r="A9" s="4">
        <v>5</v>
      </c>
      <c r="B9" s="4">
        <v>1513</v>
      </c>
      <c r="C9" s="36" t="s">
        <v>304</v>
      </c>
      <c r="D9" s="4"/>
      <c r="E9" s="57" t="s">
        <v>301</v>
      </c>
      <c r="F9" s="43">
        <v>2</v>
      </c>
      <c r="G9" s="29">
        <v>60</v>
      </c>
      <c r="H9" s="59">
        <v>120</v>
      </c>
      <c r="I9" s="43">
        <v>2</v>
      </c>
      <c r="J9" s="29">
        <v>60</v>
      </c>
      <c r="K9" s="59">
        <v>120</v>
      </c>
      <c r="L9" s="125" t="s">
        <v>317</v>
      </c>
      <c r="M9" s="126"/>
    </row>
    <row r="10" spans="1:13" ht="25.5">
      <c r="A10" s="4">
        <v>6</v>
      </c>
      <c r="B10" s="4">
        <v>1513</v>
      </c>
      <c r="C10" s="45" t="s">
        <v>305</v>
      </c>
      <c r="D10" s="4"/>
      <c r="E10" s="57" t="s">
        <v>301</v>
      </c>
      <c r="F10" s="43">
        <v>2</v>
      </c>
      <c r="G10" s="29">
        <v>24</v>
      </c>
      <c r="H10" s="59">
        <v>48</v>
      </c>
      <c r="I10" s="43">
        <v>2</v>
      </c>
      <c r="J10" s="29">
        <v>24</v>
      </c>
      <c r="K10" s="59">
        <v>48</v>
      </c>
      <c r="L10" s="125" t="s">
        <v>317</v>
      </c>
      <c r="M10" s="126"/>
    </row>
    <row r="11" spans="1:13" ht="12.75">
      <c r="A11" s="4">
        <v>7</v>
      </c>
      <c r="B11" s="4">
        <v>1513</v>
      </c>
      <c r="C11" s="36" t="s">
        <v>306</v>
      </c>
      <c r="D11" s="4"/>
      <c r="E11" s="57" t="s">
        <v>301</v>
      </c>
      <c r="F11" s="43">
        <v>1</v>
      </c>
      <c r="G11" s="58">
        <v>48</v>
      </c>
      <c r="H11" s="59">
        <v>48</v>
      </c>
      <c r="I11" s="43">
        <v>1</v>
      </c>
      <c r="J11" s="58">
        <v>48</v>
      </c>
      <c r="K11" s="59">
        <v>48</v>
      </c>
      <c r="L11" s="125" t="s">
        <v>317</v>
      </c>
      <c r="M11" s="126"/>
    </row>
    <row r="12" spans="1:13" ht="12.75">
      <c r="A12" s="4">
        <v>8</v>
      </c>
      <c r="B12" s="4">
        <v>1513</v>
      </c>
      <c r="C12" s="36" t="s">
        <v>307</v>
      </c>
      <c r="D12" s="4"/>
      <c r="E12" s="57" t="s">
        <v>301</v>
      </c>
      <c r="F12" s="43">
        <v>3</v>
      </c>
      <c r="G12" s="29">
        <v>50</v>
      </c>
      <c r="H12" s="59">
        <v>150</v>
      </c>
      <c r="I12" s="43">
        <v>3</v>
      </c>
      <c r="J12" s="29">
        <v>50</v>
      </c>
      <c r="K12" s="59">
        <v>150</v>
      </c>
      <c r="L12" s="125" t="s">
        <v>317</v>
      </c>
      <c r="M12" s="126"/>
    </row>
    <row r="13" spans="1:13" ht="12.75">
      <c r="A13" s="4">
        <v>9</v>
      </c>
      <c r="B13" s="4">
        <v>1513</v>
      </c>
      <c r="C13" s="36" t="s">
        <v>308</v>
      </c>
      <c r="D13" s="4"/>
      <c r="E13" s="57" t="s">
        <v>301</v>
      </c>
      <c r="F13" s="43">
        <v>3</v>
      </c>
      <c r="G13" s="29">
        <v>31</v>
      </c>
      <c r="H13" s="59">
        <v>93</v>
      </c>
      <c r="I13" s="43">
        <v>3</v>
      </c>
      <c r="J13" s="29">
        <v>31</v>
      </c>
      <c r="K13" s="59">
        <v>93</v>
      </c>
      <c r="L13" s="125" t="s">
        <v>317</v>
      </c>
      <c r="M13" s="126"/>
    </row>
    <row r="14" spans="1:13" ht="12.75">
      <c r="A14" s="4">
        <v>10</v>
      </c>
      <c r="B14" s="4">
        <v>1513</v>
      </c>
      <c r="C14" s="36" t="s">
        <v>309</v>
      </c>
      <c r="D14" s="4"/>
      <c r="E14" s="57" t="s">
        <v>301</v>
      </c>
      <c r="F14" s="43">
        <v>2</v>
      </c>
      <c r="G14" s="29">
        <v>72</v>
      </c>
      <c r="H14" s="59">
        <v>144</v>
      </c>
      <c r="I14" s="43">
        <v>2</v>
      </c>
      <c r="J14" s="29">
        <v>72</v>
      </c>
      <c r="K14" s="59">
        <v>144</v>
      </c>
      <c r="L14" s="125" t="s">
        <v>317</v>
      </c>
      <c r="M14" s="126"/>
    </row>
    <row r="15" spans="1:13" ht="12.75">
      <c r="A15" s="4">
        <v>11</v>
      </c>
      <c r="B15" s="4">
        <v>1513</v>
      </c>
      <c r="C15" s="36" t="s">
        <v>310</v>
      </c>
      <c r="D15" s="4"/>
      <c r="E15" s="57" t="s">
        <v>301</v>
      </c>
      <c r="F15" s="43">
        <v>2</v>
      </c>
      <c r="G15" s="29">
        <v>35</v>
      </c>
      <c r="H15" s="59">
        <v>70</v>
      </c>
      <c r="I15" s="43">
        <v>2</v>
      </c>
      <c r="J15" s="29">
        <v>35</v>
      </c>
      <c r="K15" s="59">
        <v>70</v>
      </c>
      <c r="L15" s="125" t="s">
        <v>317</v>
      </c>
      <c r="M15" s="126"/>
    </row>
    <row r="16" spans="1:13" ht="12.75">
      <c r="A16" s="4">
        <v>12</v>
      </c>
      <c r="B16" s="4">
        <v>1513</v>
      </c>
      <c r="C16" s="36" t="s">
        <v>311</v>
      </c>
      <c r="D16" s="4"/>
      <c r="E16" s="57" t="s">
        <v>301</v>
      </c>
      <c r="F16" s="43">
        <v>1</v>
      </c>
      <c r="G16" s="58">
        <v>101</v>
      </c>
      <c r="H16" s="59">
        <v>101</v>
      </c>
      <c r="I16" s="43">
        <v>1</v>
      </c>
      <c r="J16" s="58">
        <v>101</v>
      </c>
      <c r="K16" s="59">
        <v>101</v>
      </c>
      <c r="L16" s="125" t="s">
        <v>317</v>
      </c>
      <c r="M16" s="126"/>
    </row>
    <row r="17" spans="1:13" ht="12.75">
      <c r="A17" s="4">
        <v>13</v>
      </c>
      <c r="B17" s="4">
        <v>1513</v>
      </c>
      <c r="C17" s="36" t="s">
        <v>312</v>
      </c>
      <c r="D17" s="4"/>
      <c r="E17" s="57" t="s">
        <v>301</v>
      </c>
      <c r="F17" s="43">
        <v>2</v>
      </c>
      <c r="G17" s="29">
        <v>33</v>
      </c>
      <c r="H17" s="59">
        <v>66</v>
      </c>
      <c r="I17" s="43">
        <v>2</v>
      </c>
      <c r="J17" s="29">
        <v>33</v>
      </c>
      <c r="K17" s="59">
        <v>66</v>
      </c>
      <c r="L17" s="125" t="s">
        <v>317</v>
      </c>
      <c r="M17" s="126"/>
    </row>
    <row r="18" spans="1:13" ht="12.75">
      <c r="A18" s="4">
        <v>14</v>
      </c>
      <c r="B18" s="4">
        <v>1513</v>
      </c>
      <c r="C18" s="36" t="s">
        <v>313</v>
      </c>
      <c r="D18" s="4"/>
      <c r="E18" s="57" t="s">
        <v>301</v>
      </c>
      <c r="F18" s="43">
        <v>1</v>
      </c>
      <c r="G18" s="58">
        <v>214.6</v>
      </c>
      <c r="H18" s="59">
        <v>214.6</v>
      </c>
      <c r="I18" s="43">
        <v>1</v>
      </c>
      <c r="J18" s="58">
        <v>214.6</v>
      </c>
      <c r="K18" s="59">
        <v>214.6</v>
      </c>
      <c r="L18" s="125" t="s">
        <v>317</v>
      </c>
      <c r="M18" s="126"/>
    </row>
    <row r="19" spans="1:13" ht="12.75">
      <c r="A19" s="4">
        <v>15</v>
      </c>
      <c r="B19" s="4">
        <v>1513</v>
      </c>
      <c r="C19" s="36" t="s">
        <v>314</v>
      </c>
      <c r="D19" s="4"/>
      <c r="E19" s="57" t="s">
        <v>301</v>
      </c>
      <c r="F19" s="43">
        <v>1</v>
      </c>
      <c r="G19" s="58">
        <v>278</v>
      </c>
      <c r="H19" s="59">
        <v>278</v>
      </c>
      <c r="I19" s="43">
        <v>1</v>
      </c>
      <c r="J19" s="58">
        <v>278</v>
      </c>
      <c r="K19" s="59">
        <v>278</v>
      </c>
      <c r="L19" s="125" t="s">
        <v>317</v>
      </c>
      <c r="M19" s="126"/>
    </row>
    <row r="20" spans="1:13" ht="12.75">
      <c r="A20" s="4">
        <v>16</v>
      </c>
      <c r="B20" s="4">
        <v>1513</v>
      </c>
      <c r="C20" s="36" t="s">
        <v>315</v>
      </c>
      <c r="D20" s="4"/>
      <c r="E20" s="57" t="s">
        <v>301</v>
      </c>
      <c r="F20" s="43">
        <v>1</v>
      </c>
      <c r="G20" s="58">
        <v>100</v>
      </c>
      <c r="H20" s="59">
        <v>100</v>
      </c>
      <c r="I20" s="43">
        <v>1</v>
      </c>
      <c r="J20" s="58">
        <v>100</v>
      </c>
      <c r="K20" s="59">
        <v>100</v>
      </c>
      <c r="L20" s="125" t="s">
        <v>317</v>
      </c>
      <c r="M20" s="126"/>
    </row>
    <row r="21" spans="1:13" ht="12.75">
      <c r="A21" s="4"/>
      <c r="B21" s="4"/>
      <c r="C21" s="36"/>
      <c r="D21" s="4"/>
      <c r="E21" s="57"/>
      <c r="F21" s="103">
        <f aca="true" t="shared" si="0" ref="F21:K21">SUM(F5:F20)</f>
        <v>28</v>
      </c>
      <c r="G21" s="103">
        <f t="shared" si="0"/>
        <v>1712.05</v>
      </c>
      <c r="H21" s="103">
        <f t="shared" si="0"/>
        <v>2308.05</v>
      </c>
      <c r="I21" s="103">
        <f t="shared" si="0"/>
        <v>28</v>
      </c>
      <c r="J21" s="103">
        <f t="shared" si="0"/>
        <v>1712.05</v>
      </c>
      <c r="K21" s="103">
        <f t="shared" si="0"/>
        <v>2308.05</v>
      </c>
      <c r="L21" s="72"/>
      <c r="M21" s="73"/>
    </row>
    <row r="22" spans="1:13" ht="38.25">
      <c r="A22" s="4"/>
      <c r="B22" s="5" t="s">
        <v>451</v>
      </c>
      <c r="C22" s="36"/>
      <c r="D22" s="4"/>
      <c r="E22" s="57"/>
      <c r="F22" s="43"/>
      <c r="G22" s="58"/>
      <c r="H22" s="59"/>
      <c r="I22" s="43"/>
      <c r="J22" s="58"/>
      <c r="K22" s="59"/>
      <c r="L22" s="72"/>
      <c r="M22" s="73"/>
    </row>
    <row r="23" spans="1:13" ht="12.75">
      <c r="A23" s="4">
        <v>17</v>
      </c>
      <c r="B23" s="4">
        <v>1514</v>
      </c>
      <c r="C23" s="17" t="s">
        <v>435</v>
      </c>
      <c r="D23" s="4"/>
      <c r="E23" s="4" t="s">
        <v>233</v>
      </c>
      <c r="F23" s="43">
        <v>5025</v>
      </c>
      <c r="G23" s="58">
        <v>3789.05</v>
      </c>
      <c r="H23" s="59">
        <v>19040</v>
      </c>
      <c r="I23" s="43">
        <v>5025</v>
      </c>
      <c r="J23" s="58">
        <v>3789.05</v>
      </c>
      <c r="K23" s="59">
        <v>19040</v>
      </c>
      <c r="L23" s="125" t="s">
        <v>317</v>
      </c>
      <c r="M23" s="126"/>
    </row>
    <row r="24" spans="1:13" ht="38.25">
      <c r="A24" s="4"/>
      <c r="B24" s="5" t="s">
        <v>452</v>
      </c>
      <c r="C24" s="17"/>
      <c r="D24" s="4"/>
      <c r="E24" s="4"/>
      <c r="F24" s="43"/>
      <c r="G24" s="58"/>
      <c r="H24" s="59"/>
      <c r="I24" s="43"/>
      <c r="J24" s="58"/>
      <c r="K24" s="59"/>
      <c r="L24" s="72"/>
      <c r="M24" s="73"/>
    </row>
    <row r="25" spans="1:13" ht="12.75">
      <c r="A25" s="4">
        <v>18</v>
      </c>
      <c r="B25" s="4">
        <v>1812</v>
      </c>
      <c r="C25" s="36" t="s">
        <v>217</v>
      </c>
      <c r="D25" s="4"/>
      <c r="E25" s="57" t="s">
        <v>210</v>
      </c>
      <c r="F25" s="43">
        <v>4</v>
      </c>
      <c r="G25" s="58">
        <v>35</v>
      </c>
      <c r="H25" s="59">
        <v>140</v>
      </c>
      <c r="I25" s="43">
        <v>4</v>
      </c>
      <c r="J25" s="58">
        <v>35</v>
      </c>
      <c r="K25" s="59">
        <v>140</v>
      </c>
      <c r="L25" s="125" t="s">
        <v>317</v>
      </c>
      <c r="M25" s="126"/>
    </row>
    <row r="26" spans="1:13" ht="12.75">
      <c r="A26" s="4">
        <v>19</v>
      </c>
      <c r="B26" s="4">
        <v>1812</v>
      </c>
      <c r="C26" s="36" t="s">
        <v>436</v>
      </c>
      <c r="D26" s="4"/>
      <c r="E26" s="57" t="s">
        <v>210</v>
      </c>
      <c r="F26" s="43">
        <v>4</v>
      </c>
      <c r="G26" s="58">
        <v>100</v>
      </c>
      <c r="H26" s="59">
        <v>400</v>
      </c>
      <c r="I26" s="43">
        <v>4</v>
      </c>
      <c r="J26" s="58">
        <v>100</v>
      </c>
      <c r="K26" s="59">
        <v>400</v>
      </c>
      <c r="L26" s="125" t="s">
        <v>317</v>
      </c>
      <c r="M26" s="126"/>
    </row>
    <row r="27" spans="1:13" ht="12.75">
      <c r="A27" s="4">
        <v>20</v>
      </c>
      <c r="B27" s="4">
        <v>1812</v>
      </c>
      <c r="C27" s="36" t="s">
        <v>437</v>
      </c>
      <c r="D27" s="4"/>
      <c r="E27" s="57" t="s">
        <v>210</v>
      </c>
      <c r="F27" s="43">
        <v>1</v>
      </c>
      <c r="G27" s="29">
        <v>152</v>
      </c>
      <c r="H27" s="59">
        <v>152</v>
      </c>
      <c r="I27" s="43">
        <v>1</v>
      </c>
      <c r="J27" s="29">
        <v>152</v>
      </c>
      <c r="K27" s="59">
        <v>152</v>
      </c>
      <c r="L27" s="125" t="s">
        <v>317</v>
      </c>
      <c r="M27" s="126"/>
    </row>
    <row r="28" spans="1:13" ht="25.5">
      <c r="A28" s="4">
        <v>21</v>
      </c>
      <c r="B28" s="4">
        <v>1812</v>
      </c>
      <c r="C28" s="45" t="s">
        <v>438</v>
      </c>
      <c r="D28" s="4"/>
      <c r="E28" s="57" t="s">
        <v>210</v>
      </c>
      <c r="F28" s="43">
        <v>1</v>
      </c>
      <c r="G28" s="29">
        <v>3100</v>
      </c>
      <c r="H28" s="59">
        <v>3100</v>
      </c>
      <c r="I28" s="43">
        <v>1</v>
      </c>
      <c r="J28" s="29">
        <v>3100</v>
      </c>
      <c r="K28" s="59">
        <v>3100</v>
      </c>
      <c r="L28" s="125" t="s">
        <v>317</v>
      </c>
      <c r="M28" s="126"/>
    </row>
    <row r="29" spans="1:13" ht="12.75">
      <c r="A29" s="4"/>
      <c r="B29" s="4"/>
      <c r="C29" s="19"/>
      <c r="D29" s="4"/>
      <c r="E29" s="4"/>
      <c r="F29" s="104">
        <f aca="true" t="shared" si="1" ref="F29:K29">SUM(F25:F28)</f>
        <v>10</v>
      </c>
      <c r="G29" s="105">
        <f t="shared" si="1"/>
        <v>3387</v>
      </c>
      <c r="H29" s="105">
        <f t="shared" si="1"/>
        <v>3792</v>
      </c>
      <c r="I29" s="104">
        <f t="shared" si="1"/>
        <v>10</v>
      </c>
      <c r="J29" s="105">
        <f t="shared" si="1"/>
        <v>3387</v>
      </c>
      <c r="K29" s="105">
        <f t="shared" si="1"/>
        <v>3792</v>
      </c>
      <c r="L29" s="125"/>
      <c r="M29" s="126"/>
    </row>
    <row r="30" spans="1:13" ht="12.75" hidden="1">
      <c r="A30" s="4"/>
      <c r="B30" s="4"/>
      <c r="C30" s="19"/>
      <c r="D30" s="4"/>
      <c r="E30" s="4"/>
      <c r="F30" s="30"/>
      <c r="G30" s="4"/>
      <c r="H30" s="31"/>
      <c r="I30" s="30"/>
      <c r="J30" s="4"/>
      <c r="K30" s="31"/>
      <c r="L30" s="125"/>
      <c r="M30" s="126"/>
    </row>
    <row r="31" spans="1:13" ht="12.75" hidden="1">
      <c r="A31" s="4"/>
      <c r="B31" s="4"/>
      <c r="C31" s="19"/>
      <c r="D31" s="4"/>
      <c r="E31" s="4"/>
      <c r="F31" s="30"/>
      <c r="G31" s="4"/>
      <c r="H31" s="31"/>
      <c r="I31" s="30"/>
      <c r="J31" s="4"/>
      <c r="K31" s="31"/>
      <c r="L31" s="125"/>
      <c r="M31" s="126"/>
    </row>
    <row r="32" spans="1:13" ht="12.75" hidden="1">
      <c r="A32" s="4"/>
      <c r="B32" s="4"/>
      <c r="C32" s="32"/>
      <c r="D32" s="4"/>
      <c r="E32" s="4"/>
      <c r="F32" s="30"/>
      <c r="G32" s="4"/>
      <c r="H32" s="31"/>
      <c r="I32" s="30"/>
      <c r="J32" s="4"/>
      <c r="K32" s="31"/>
      <c r="L32" s="125"/>
      <c r="M32" s="126"/>
    </row>
    <row r="33" spans="1:13" ht="12.75" hidden="1">
      <c r="A33" s="4"/>
      <c r="B33" s="4"/>
      <c r="C33" s="32"/>
      <c r="D33" s="4"/>
      <c r="E33" s="4"/>
      <c r="F33" s="30"/>
      <c r="G33" s="4"/>
      <c r="H33" s="31"/>
      <c r="I33" s="30"/>
      <c r="J33" s="4"/>
      <c r="K33" s="31"/>
      <c r="L33" s="125"/>
      <c r="M33" s="126"/>
    </row>
    <row r="34" spans="1:13" ht="12.75" hidden="1">
      <c r="A34" s="4"/>
      <c r="B34" s="4"/>
      <c r="C34" s="32"/>
      <c r="D34" s="4"/>
      <c r="E34" s="4"/>
      <c r="F34" s="30"/>
      <c r="G34" s="4"/>
      <c r="H34" s="31"/>
      <c r="I34" s="30"/>
      <c r="J34" s="4"/>
      <c r="K34" s="31"/>
      <c r="L34" s="125"/>
      <c r="M34" s="126"/>
    </row>
    <row r="35" spans="1:13" ht="12.75" hidden="1">
      <c r="A35" s="4"/>
      <c r="B35" s="4"/>
      <c r="C35" s="33"/>
      <c r="D35" s="4"/>
      <c r="E35" s="4"/>
      <c r="F35" s="30"/>
      <c r="G35" s="4"/>
      <c r="H35" s="31"/>
      <c r="I35" s="30"/>
      <c r="J35" s="4"/>
      <c r="K35" s="31"/>
      <c r="L35" s="125"/>
      <c r="M35" s="126"/>
    </row>
    <row r="36" spans="1:13" ht="12.75" hidden="1">
      <c r="A36" s="4"/>
      <c r="B36" s="4"/>
      <c r="C36" s="33"/>
      <c r="D36" s="4"/>
      <c r="E36" s="4"/>
      <c r="F36" s="30"/>
      <c r="G36" s="4"/>
      <c r="H36" s="31"/>
      <c r="I36" s="30"/>
      <c r="J36" s="4"/>
      <c r="K36" s="31"/>
      <c r="L36" s="125"/>
      <c r="M36" s="126"/>
    </row>
    <row r="37" spans="1:13" ht="12.75" hidden="1">
      <c r="A37" s="4"/>
      <c r="B37" s="4"/>
      <c r="C37" s="33"/>
      <c r="D37" s="4"/>
      <c r="E37" s="4"/>
      <c r="F37" s="30"/>
      <c r="G37" s="4"/>
      <c r="H37" s="31"/>
      <c r="I37" s="30"/>
      <c r="J37" s="4"/>
      <c r="K37" s="31"/>
      <c r="L37" s="125"/>
      <c r="M37" s="126"/>
    </row>
    <row r="38" spans="1:13" ht="12.75" hidden="1">
      <c r="A38" s="4"/>
      <c r="B38" s="4"/>
      <c r="C38" s="33"/>
      <c r="D38" s="4"/>
      <c r="E38" s="4"/>
      <c r="F38" s="30"/>
      <c r="G38" s="4"/>
      <c r="H38" s="31"/>
      <c r="I38" s="30"/>
      <c r="J38" s="4"/>
      <c r="K38" s="31"/>
      <c r="L38" s="125"/>
      <c r="M38" s="126"/>
    </row>
    <row r="39" spans="1:13" ht="12.75" hidden="1">
      <c r="A39" s="4"/>
      <c r="B39" s="4"/>
      <c r="C39" s="33"/>
      <c r="D39" s="4"/>
      <c r="E39" s="4"/>
      <c r="F39" s="30"/>
      <c r="G39" s="4"/>
      <c r="H39" s="31"/>
      <c r="I39" s="30"/>
      <c r="J39" s="4"/>
      <c r="K39" s="31"/>
      <c r="L39" s="125"/>
      <c r="M39" s="126"/>
    </row>
    <row r="40" spans="1:13" ht="12.75" hidden="1">
      <c r="A40" s="4"/>
      <c r="B40" s="4"/>
      <c r="C40" s="33"/>
      <c r="D40" s="4"/>
      <c r="E40" s="4"/>
      <c r="F40" s="34"/>
      <c r="G40" s="4"/>
      <c r="H40" s="35"/>
      <c r="I40" s="34"/>
      <c r="J40" s="4"/>
      <c r="K40" s="35"/>
      <c r="L40" s="125"/>
      <c r="M40" s="126"/>
    </row>
    <row r="41" spans="1:13" ht="12.75" hidden="1">
      <c r="A41" s="4"/>
      <c r="B41" s="4"/>
      <c r="C41" s="32"/>
      <c r="D41" s="4"/>
      <c r="E41" s="4"/>
      <c r="F41" s="30"/>
      <c r="G41" s="4"/>
      <c r="H41" s="31"/>
      <c r="I41" s="30"/>
      <c r="J41" s="4"/>
      <c r="K41" s="31"/>
      <c r="L41" s="125"/>
      <c r="M41" s="126"/>
    </row>
    <row r="42" spans="1:13" ht="12.75" hidden="1">
      <c r="A42" s="4"/>
      <c r="B42" s="4"/>
      <c r="C42" s="32"/>
      <c r="D42" s="4"/>
      <c r="E42" s="4"/>
      <c r="F42" s="30"/>
      <c r="G42" s="4"/>
      <c r="H42" s="31"/>
      <c r="I42" s="30"/>
      <c r="J42" s="4"/>
      <c r="K42" s="31"/>
      <c r="L42" s="125"/>
      <c r="M42" s="126"/>
    </row>
    <row r="43" spans="1:13" ht="12.75" hidden="1">
      <c r="A43" s="4"/>
      <c r="B43" s="4"/>
      <c r="C43" s="33"/>
      <c r="D43" s="4"/>
      <c r="E43" s="4"/>
      <c r="F43" s="34"/>
      <c r="G43" s="4"/>
      <c r="H43" s="35"/>
      <c r="I43" s="34"/>
      <c r="J43" s="4"/>
      <c r="K43" s="35"/>
      <c r="L43" s="125"/>
      <c r="M43" s="126"/>
    </row>
    <row r="44" spans="1:13" ht="12.75" hidden="1">
      <c r="A44" s="4"/>
      <c r="B44" s="4"/>
      <c r="C44" s="33"/>
      <c r="D44" s="4"/>
      <c r="E44" s="4"/>
      <c r="F44" s="34"/>
      <c r="G44" s="4"/>
      <c r="H44" s="35"/>
      <c r="I44" s="34"/>
      <c r="J44" s="4"/>
      <c r="K44" s="35"/>
      <c r="L44" s="125"/>
      <c r="M44" s="126"/>
    </row>
    <row r="45" spans="1:13" ht="12.75" hidden="1">
      <c r="A45" s="4"/>
      <c r="B45" s="4"/>
      <c r="C45" s="33"/>
      <c r="D45" s="4"/>
      <c r="E45" s="4"/>
      <c r="F45" s="34"/>
      <c r="G45" s="29"/>
      <c r="H45" s="35"/>
      <c r="I45" s="34"/>
      <c r="J45" s="29"/>
      <c r="K45" s="35"/>
      <c r="L45" s="125"/>
      <c r="M45" s="126"/>
    </row>
    <row r="46" spans="1:13" ht="12.75" hidden="1">
      <c r="A46" s="4"/>
      <c r="B46" s="4"/>
      <c r="C46" s="33"/>
      <c r="D46" s="4"/>
      <c r="E46" s="4"/>
      <c r="F46" s="34"/>
      <c r="G46" s="29"/>
      <c r="H46" s="35"/>
      <c r="I46" s="34"/>
      <c r="J46" s="29"/>
      <c r="K46" s="35"/>
      <c r="L46" s="125"/>
      <c r="M46" s="126"/>
    </row>
    <row r="47" spans="1:13" ht="12.75" hidden="1">
      <c r="A47" s="4"/>
      <c r="B47" s="4"/>
      <c r="C47" s="36"/>
      <c r="D47" s="4"/>
      <c r="E47" s="4"/>
      <c r="F47" s="37"/>
      <c r="G47" s="29"/>
      <c r="H47" s="38"/>
      <c r="I47" s="37"/>
      <c r="J47" s="29"/>
      <c r="K47" s="38"/>
      <c r="L47" s="125"/>
      <c r="M47" s="126"/>
    </row>
    <row r="48" spans="1:13" ht="12.75" hidden="1">
      <c r="A48" s="4"/>
      <c r="B48" s="4"/>
      <c r="C48" s="36"/>
      <c r="D48" s="4"/>
      <c r="E48" s="4"/>
      <c r="F48" s="39"/>
      <c r="G48" s="29"/>
      <c r="H48" s="38"/>
      <c r="I48" s="39"/>
      <c r="J48" s="29"/>
      <c r="K48" s="38"/>
      <c r="L48" s="125"/>
      <c r="M48" s="126"/>
    </row>
    <row r="49" spans="1:13" ht="12.75" hidden="1">
      <c r="A49" s="4"/>
      <c r="B49" s="4"/>
      <c r="C49" s="36"/>
      <c r="D49" s="4"/>
      <c r="E49" s="4"/>
      <c r="F49" s="39"/>
      <c r="G49" s="29"/>
      <c r="H49" s="38"/>
      <c r="I49" s="39"/>
      <c r="J49" s="29"/>
      <c r="K49" s="38"/>
      <c r="L49" s="125"/>
      <c r="M49" s="126"/>
    </row>
    <row r="50" spans="1:13" ht="12.75" hidden="1">
      <c r="A50" s="4"/>
      <c r="B50" s="4"/>
      <c r="C50" s="36"/>
      <c r="D50" s="4"/>
      <c r="E50" s="4"/>
      <c r="F50" s="39"/>
      <c r="G50" s="29"/>
      <c r="H50" s="38"/>
      <c r="I50" s="39"/>
      <c r="J50" s="29"/>
      <c r="K50" s="38"/>
      <c r="L50" s="125"/>
      <c r="M50" s="126"/>
    </row>
    <row r="51" spans="1:13" ht="12.75" hidden="1">
      <c r="A51" s="4"/>
      <c r="B51" s="4"/>
      <c r="C51" s="36"/>
      <c r="D51" s="4"/>
      <c r="E51" s="4"/>
      <c r="F51" s="37"/>
      <c r="G51" s="29"/>
      <c r="H51" s="38"/>
      <c r="I51" s="37"/>
      <c r="J51" s="29"/>
      <c r="K51" s="38"/>
      <c r="L51" s="125"/>
      <c r="M51" s="126"/>
    </row>
    <row r="52" spans="1:13" ht="12.75" hidden="1">
      <c r="A52" s="4"/>
      <c r="B52" s="4"/>
      <c r="C52" s="36"/>
      <c r="D52" s="4"/>
      <c r="E52" s="4"/>
      <c r="F52" s="37"/>
      <c r="G52" s="29"/>
      <c r="H52" s="38"/>
      <c r="I52" s="37"/>
      <c r="J52" s="29"/>
      <c r="K52" s="38"/>
      <c r="L52" s="125"/>
      <c r="M52" s="126"/>
    </row>
    <row r="53" spans="1:13" ht="12.75" hidden="1">
      <c r="A53" s="4"/>
      <c r="B53" s="4"/>
      <c r="C53" s="36"/>
      <c r="D53" s="4"/>
      <c r="E53" s="4"/>
      <c r="F53" s="37"/>
      <c r="G53" s="29"/>
      <c r="H53" s="38"/>
      <c r="I53" s="37"/>
      <c r="J53" s="29"/>
      <c r="K53" s="38"/>
      <c r="L53" s="125"/>
      <c r="M53" s="126"/>
    </row>
    <row r="54" spans="1:13" ht="12.75" hidden="1">
      <c r="A54" s="4"/>
      <c r="B54" s="4"/>
      <c r="C54" s="36"/>
      <c r="D54" s="4"/>
      <c r="E54" s="4"/>
      <c r="F54" s="37"/>
      <c r="G54" s="29"/>
      <c r="H54" s="38"/>
      <c r="I54" s="37"/>
      <c r="J54" s="29"/>
      <c r="K54" s="38"/>
      <c r="L54" s="125"/>
      <c r="M54" s="126"/>
    </row>
    <row r="55" spans="1:13" ht="12.75" hidden="1">
      <c r="A55" s="4"/>
      <c r="B55" s="4"/>
      <c r="C55" s="36"/>
      <c r="D55" s="4"/>
      <c r="E55" s="4"/>
      <c r="F55" s="37"/>
      <c r="G55" s="29"/>
      <c r="H55" s="38"/>
      <c r="I55" s="37"/>
      <c r="J55" s="29"/>
      <c r="K55" s="38"/>
      <c r="L55" s="125"/>
      <c r="M55" s="126"/>
    </row>
    <row r="56" spans="1:13" ht="12.75" hidden="1">
      <c r="A56" s="4"/>
      <c r="B56" s="4"/>
      <c r="C56" s="36"/>
      <c r="D56" s="4"/>
      <c r="E56" s="4"/>
      <c r="F56" s="37"/>
      <c r="G56" s="29"/>
      <c r="H56" s="38"/>
      <c r="I56" s="37"/>
      <c r="J56" s="29"/>
      <c r="K56" s="38"/>
      <c r="L56" s="125"/>
      <c r="M56" s="126"/>
    </row>
    <row r="57" spans="1:13" ht="12.75" hidden="1">
      <c r="A57" s="4"/>
      <c r="B57" s="4"/>
      <c r="C57" s="36"/>
      <c r="D57" s="4"/>
      <c r="E57" s="4"/>
      <c r="F57" s="39"/>
      <c r="G57" s="29"/>
      <c r="H57" s="38"/>
      <c r="I57" s="39"/>
      <c r="J57" s="29"/>
      <c r="K57" s="38"/>
      <c r="L57" s="125"/>
      <c r="M57" s="126"/>
    </row>
    <row r="58" spans="1:13" ht="12.75" hidden="1">
      <c r="A58" s="4"/>
      <c r="B58" s="4"/>
      <c r="C58" s="21"/>
      <c r="D58" s="4"/>
      <c r="E58" s="4"/>
      <c r="F58" s="37"/>
      <c r="G58" s="29"/>
      <c r="H58" s="38"/>
      <c r="I58" s="37"/>
      <c r="J58" s="29"/>
      <c r="K58" s="38"/>
      <c r="L58" s="125"/>
      <c r="M58" s="126"/>
    </row>
    <row r="59" spans="1:13" ht="12.75" hidden="1">
      <c r="A59" s="4"/>
      <c r="B59" s="4"/>
      <c r="C59" s="21"/>
      <c r="D59" s="4"/>
      <c r="E59" s="4"/>
      <c r="F59" s="37"/>
      <c r="G59" s="29"/>
      <c r="H59" s="38"/>
      <c r="I59" s="37"/>
      <c r="J59" s="29"/>
      <c r="K59" s="38"/>
      <c r="L59" s="125"/>
      <c r="M59" s="126"/>
    </row>
    <row r="60" spans="1:13" ht="12.75" hidden="1">
      <c r="A60" s="4"/>
      <c r="B60" s="4"/>
      <c r="C60" s="21"/>
      <c r="D60" s="4"/>
      <c r="E60" s="4"/>
      <c r="F60" s="37"/>
      <c r="G60" s="29"/>
      <c r="H60" s="40"/>
      <c r="I60" s="37"/>
      <c r="J60" s="29"/>
      <c r="K60" s="40"/>
      <c r="L60" s="125"/>
      <c r="M60" s="126"/>
    </row>
    <row r="61" spans="1:13" ht="12.75" hidden="1">
      <c r="A61" s="4"/>
      <c r="B61" s="4"/>
      <c r="C61" s="41"/>
      <c r="D61" s="4"/>
      <c r="E61" s="4"/>
      <c r="F61" s="37"/>
      <c r="G61" s="29"/>
      <c r="H61" s="40"/>
      <c r="I61" s="37"/>
      <c r="J61" s="29"/>
      <c r="K61" s="40"/>
      <c r="L61" s="125"/>
      <c r="M61" s="126"/>
    </row>
    <row r="62" spans="1:13" ht="12.75" hidden="1">
      <c r="A62" s="4"/>
      <c r="B62" s="4"/>
      <c r="C62" s="41"/>
      <c r="D62" s="4"/>
      <c r="E62" s="4"/>
      <c r="F62" s="37"/>
      <c r="G62" s="29"/>
      <c r="H62" s="40"/>
      <c r="I62" s="37"/>
      <c r="J62" s="29"/>
      <c r="K62" s="40"/>
      <c r="L62" s="125"/>
      <c r="M62" s="126"/>
    </row>
    <row r="63" spans="1:13" ht="12.75" hidden="1">
      <c r="A63" s="4"/>
      <c r="B63" s="4"/>
      <c r="C63" s="21"/>
      <c r="D63" s="4"/>
      <c r="E63" s="4"/>
      <c r="F63" s="37"/>
      <c r="G63" s="29"/>
      <c r="H63" s="40"/>
      <c r="I63" s="37"/>
      <c r="J63" s="29"/>
      <c r="K63" s="40"/>
      <c r="L63" s="125"/>
      <c r="M63" s="126"/>
    </row>
    <row r="64" spans="1:13" ht="12.75" hidden="1">
      <c r="A64" s="4"/>
      <c r="B64" s="4"/>
      <c r="C64" s="21"/>
      <c r="D64" s="4"/>
      <c r="E64" s="4"/>
      <c r="F64" s="37"/>
      <c r="G64" s="29"/>
      <c r="H64" s="40"/>
      <c r="I64" s="37"/>
      <c r="J64" s="29"/>
      <c r="K64" s="40"/>
      <c r="L64" s="125"/>
      <c r="M64" s="126"/>
    </row>
    <row r="65" spans="1:13" ht="12.75" hidden="1">
      <c r="A65" s="4"/>
      <c r="B65" s="4"/>
      <c r="C65" s="41"/>
      <c r="D65" s="4"/>
      <c r="E65" s="4"/>
      <c r="F65" s="37"/>
      <c r="G65" s="29"/>
      <c r="H65" s="40"/>
      <c r="I65" s="37"/>
      <c r="J65" s="29"/>
      <c r="K65" s="40"/>
      <c r="L65" s="125"/>
      <c r="M65" s="126"/>
    </row>
    <row r="66" spans="1:13" ht="12.75" hidden="1">
      <c r="A66" s="4"/>
      <c r="B66" s="4"/>
      <c r="C66" s="41"/>
      <c r="D66" s="4"/>
      <c r="E66" s="4"/>
      <c r="F66" s="37"/>
      <c r="G66" s="29"/>
      <c r="H66" s="40"/>
      <c r="I66" s="37"/>
      <c r="J66" s="29"/>
      <c r="K66" s="40"/>
      <c r="L66" s="125"/>
      <c r="M66" s="126"/>
    </row>
    <row r="67" spans="1:13" ht="12.75" hidden="1">
      <c r="A67" s="4"/>
      <c r="B67" s="4"/>
      <c r="C67" s="41"/>
      <c r="D67" s="4"/>
      <c r="E67" s="4"/>
      <c r="F67" s="37"/>
      <c r="G67" s="29"/>
      <c r="H67" s="40"/>
      <c r="I67" s="37"/>
      <c r="J67" s="29"/>
      <c r="K67" s="40"/>
      <c r="L67" s="125"/>
      <c r="M67" s="126"/>
    </row>
    <row r="68" spans="1:13" ht="12.75" hidden="1">
      <c r="A68" s="4"/>
      <c r="B68" s="4"/>
      <c r="C68" s="41"/>
      <c r="D68" s="4"/>
      <c r="E68" s="4"/>
      <c r="F68" s="42"/>
      <c r="G68" s="29"/>
      <c r="H68" s="42"/>
      <c r="I68" s="42"/>
      <c r="J68" s="29"/>
      <c r="K68" s="42"/>
      <c r="L68" s="125"/>
      <c r="M68" s="126"/>
    </row>
    <row r="69" spans="1:13" ht="25.5" customHeight="1" hidden="1">
      <c r="A69" s="4"/>
      <c r="B69" s="4"/>
      <c r="C69" s="41"/>
      <c r="D69" s="4"/>
      <c r="E69" s="4"/>
      <c r="F69" s="42"/>
      <c r="G69" s="29"/>
      <c r="H69" s="42"/>
      <c r="I69" s="42"/>
      <c r="J69" s="29"/>
      <c r="K69" s="42"/>
      <c r="L69" s="125"/>
      <c r="M69" s="126"/>
    </row>
    <row r="70" spans="1:13" ht="12.75" hidden="1">
      <c r="A70" s="4"/>
      <c r="B70" s="4"/>
      <c r="C70" s="41"/>
      <c r="D70" s="4"/>
      <c r="E70" s="4"/>
      <c r="F70" s="42"/>
      <c r="G70" s="29"/>
      <c r="H70" s="42"/>
      <c r="I70" s="42"/>
      <c r="J70" s="29"/>
      <c r="K70" s="42"/>
      <c r="L70" s="125"/>
      <c r="M70" s="126"/>
    </row>
    <row r="71" spans="1:13" ht="12.75" hidden="1">
      <c r="A71" s="4"/>
      <c r="B71" s="4"/>
      <c r="C71" s="41"/>
      <c r="D71" s="4"/>
      <c r="E71" s="4"/>
      <c r="F71" s="42"/>
      <c r="G71" s="29"/>
      <c r="H71" s="42"/>
      <c r="I71" s="42"/>
      <c r="J71" s="29"/>
      <c r="K71" s="42"/>
      <c r="L71" s="125"/>
      <c r="M71" s="126"/>
    </row>
    <row r="72" spans="1:13" ht="25.5" customHeight="1" hidden="1">
      <c r="A72" s="4"/>
      <c r="B72" s="4"/>
      <c r="C72" s="41"/>
      <c r="D72" s="4"/>
      <c r="E72" s="4"/>
      <c r="F72" s="42"/>
      <c r="G72" s="29"/>
      <c r="H72" s="42"/>
      <c r="I72" s="42"/>
      <c r="J72" s="29"/>
      <c r="K72" s="42"/>
      <c r="L72" s="125"/>
      <c r="M72" s="126"/>
    </row>
    <row r="73" spans="1:13" ht="12.75" hidden="1">
      <c r="A73" s="4"/>
      <c r="B73" s="4"/>
      <c r="C73" s="41"/>
      <c r="D73" s="4"/>
      <c r="E73" s="4"/>
      <c r="F73" s="42"/>
      <c r="G73" s="29"/>
      <c r="H73" s="42"/>
      <c r="I73" s="42"/>
      <c r="J73" s="29"/>
      <c r="K73" s="42"/>
      <c r="L73" s="125"/>
      <c r="M73" s="126"/>
    </row>
    <row r="74" spans="1:13" ht="12.75" hidden="1">
      <c r="A74" s="4"/>
      <c r="B74" s="4"/>
      <c r="C74" s="41"/>
      <c r="D74" s="4"/>
      <c r="E74" s="4"/>
      <c r="F74" s="42"/>
      <c r="G74" s="29"/>
      <c r="H74" s="42"/>
      <c r="I74" s="42"/>
      <c r="J74" s="29"/>
      <c r="K74" s="42"/>
      <c r="L74" s="125"/>
      <c r="M74" s="126"/>
    </row>
    <row r="75" spans="1:13" ht="12.75" hidden="1">
      <c r="A75" s="4"/>
      <c r="B75" s="4"/>
      <c r="C75" s="41"/>
      <c r="D75" s="4"/>
      <c r="E75" s="4"/>
      <c r="F75" s="42"/>
      <c r="G75" s="29"/>
      <c r="H75" s="42"/>
      <c r="I75" s="42"/>
      <c r="J75" s="29"/>
      <c r="K75" s="42"/>
      <c r="L75" s="125"/>
      <c r="M75" s="126"/>
    </row>
    <row r="76" spans="1:13" ht="12.75" hidden="1">
      <c r="A76" s="4"/>
      <c r="B76" s="4"/>
      <c r="C76" s="45"/>
      <c r="D76" s="4"/>
      <c r="E76" s="4"/>
      <c r="F76" s="39"/>
      <c r="G76" s="29"/>
      <c r="H76" s="38"/>
      <c r="I76" s="39"/>
      <c r="J76" s="29"/>
      <c r="K76" s="38"/>
      <c r="L76" s="125"/>
      <c r="M76" s="126"/>
    </row>
    <row r="77" spans="1:13" ht="12.75" hidden="1">
      <c r="A77" s="4"/>
      <c r="B77" s="4"/>
      <c r="C77" s="45"/>
      <c r="D77" s="4"/>
      <c r="E77" s="4"/>
      <c r="F77" s="39"/>
      <c r="G77" s="29"/>
      <c r="H77" s="38"/>
      <c r="I77" s="39"/>
      <c r="J77" s="29"/>
      <c r="K77" s="38"/>
      <c r="L77" s="125"/>
      <c r="M77" s="126"/>
    </row>
    <row r="78" spans="1:13" ht="12.75" hidden="1">
      <c r="A78" s="4"/>
      <c r="B78" s="4"/>
      <c r="C78" s="46"/>
      <c r="D78" s="4"/>
      <c r="E78" s="4"/>
      <c r="F78" s="43"/>
      <c r="G78" s="29"/>
      <c r="H78" s="40"/>
      <c r="I78" s="43"/>
      <c r="J78" s="29"/>
      <c r="K78" s="40"/>
      <c r="L78" s="125"/>
      <c r="M78" s="126"/>
    </row>
    <row r="79" spans="1:13" ht="12.75" hidden="1">
      <c r="A79" s="4"/>
      <c r="B79" s="4"/>
      <c r="C79" s="46"/>
      <c r="D79" s="4"/>
      <c r="E79" s="4"/>
      <c r="F79" s="43"/>
      <c r="G79" s="29"/>
      <c r="H79" s="40"/>
      <c r="I79" s="43"/>
      <c r="J79" s="29"/>
      <c r="K79" s="40"/>
      <c r="L79" s="125"/>
      <c r="M79" s="126"/>
    </row>
    <row r="80" spans="1:13" ht="12.75" hidden="1">
      <c r="A80" s="4"/>
      <c r="B80" s="4"/>
      <c r="C80" s="46"/>
      <c r="D80" s="4"/>
      <c r="E80" s="4"/>
      <c r="F80" s="43"/>
      <c r="G80" s="29"/>
      <c r="H80" s="40"/>
      <c r="I80" s="43"/>
      <c r="J80" s="29"/>
      <c r="K80" s="40"/>
      <c r="L80" s="125"/>
      <c r="M80" s="126"/>
    </row>
    <row r="81" spans="1:13" ht="12.75" hidden="1">
      <c r="A81" s="4"/>
      <c r="B81" s="4"/>
      <c r="C81" s="46"/>
      <c r="D81" s="4"/>
      <c r="E81" s="4"/>
      <c r="F81" s="43"/>
      <c r="G81" s="29"/>
      <c r="H81" s="40"/>
      <c r="I81" s="43"/>
      <c r="J81" s="29"/>
      <c r="K81" s="40"/>
      <c r="L81" s="125"/>
      <c r="M81" s="126"/>
    </row>
    <row r="82" spans="1:13" ht="12.75" hidden="1">
      <c r="A82" s="4"/>
      <c r="B82" s="4"/>
      <c r="C82" s="46"/>
      <c r="D82" s="4"/>
      <c r="E82" s="4"/>
      <c r="F82" s="43"/>
      <c r="G82" s="29"/>
      <c r="H82" s="40"/>
      <c r="I82" s="43"/>
      <c r="J82" s="29"/>
      <c r="K82" s="40"/>
      <c r="L82" s="125"/>
      <c r="M82" s="126"/>
    </row>
    <row r="83" spans="1:13" ht="12.75" hidden="1">
      <c r="A83" s="4"/>
      <c r="B83" s="4"/>
      <c r="C83" s="46"/>
      <c r="D83" s="4"/>
      <c r="E83" s="4"/>
      <c r="F83" s="43"/>
      <c r="G83" s="29"/>
      <c r="H83" s="40"/>
      <c r="I83" s="43"/>
      <c r="J83" s="29"/>
      <c r="K83" s="40"/>
      <c r="L83" s="125"/>
      <c r="M83" s="126"/>
    </row>
    <row r="84" spans="1:13" ht="12.75" hidden="1">
      <c r="A84" s="4"/>
      <c r="B84" s="4"/>
      <c r="C84" s="46"/>
      <c r="D84" s="4"/>
      <c r="E84" s="4"/>
      <c r="F84" s="43"/>
      <c r="G84" s="29"/>
      <c r="H84" s="40"/>
      <c r="I84" s="43"/>
      <c r="J84" s="29"/>
      <c r="K84" s="40"/>
      <c r="L84" s="125"/>
      <c r="M84" s="126"/>
    </row>
    <row r="85" spans="1:13" ht="12.75" hidden="1">
      <c r="A85" s="4"/>
      <c r="B85" s="4"/>
      <c r="C85" s="46"/>
      <c r="D85" s="4"/>
      <c r="E85" s="4"/>
      <c r="F85" s="43"/>
      <c r="G85" s="29"/>
      <c r="H85" s="40"/>
      <c r="I85" s="43"/>
      <c r="J85" s="29"/>
      <c r="K85" s="40"/>
      <c r="L85" s="125"/>
      <c r="M85" s="126"/>
    </row>
    <row r="86" spans="1:13" ht="12.75" hidden="1">
      <c r="A86" s="4"/>
      <c r="B86" s="4"/>
      <c r="C86" s="46"/>
      <c r="D86" s="4"/>
      <c r="E86" s="4"/>
      <c r="F86" s="43"/>
      <c r="G86" s="29"/>
      <c r="H86" s="40"/>
      <c r="I86" s="43"/>
      <c r="J86" s="29"/>
      <c r="K86" s="40"/>
      <c r="L86" s="125"/>
      <c r="M86" s="126"/>
    </row>
    <row r="87" spans="1:13" ht="12.75" hidden="1">
      <c r="A87" s="4"/>
      <c r="B87" s="4"/>
      <c r="C87" s="41"/>
      <c r="D87" s="4"/>
      <c r="E87" s="4"/>
      <c r="F87" s="34"/>
      <c r="G87" s="29"/>
      <c r="H87" s="35"/>
      <c r="I87" s="34"/>
      <c r="J87" s="29"/>
      <c r="K87" s="35"/>
      <c r="L87" s="125"/>
      <c r="M87" s="126"/>
    </row>
    <row r="88" spans="1:13" ht="12.75" hidden="1">
      <c r="A88" s="4"/>
      <c r="B88" s="4"/>
      <c r="C88" s="21"/>
      <c r="D88" s="4"/>
      <c r="E88" s="4"/>
      <c r="F88" s="34"/>
      <c r="G88" s="29"/>
      <c r="H88" s="35"/>
      <c r="I88" s="34"/>
      <c r="J88" s="29"/>
      <c r="K88" s="35"/>
      <c r="L88" s="125"/>
      <c r="M88" s="126"/>
    </row>
    <row r="89" spans="1:13" ht="12.75" hidden="1">
      <c r="A89" s="4"/>
      <c r="B89" s="4"/>
      <c r="C89" s="21"/>
      <c r="D89" s="4"/>
      <c r="E89" s="4"/>
      <c r="F89" s="34"/>
      <c r="G89" s="29"/>
      <c r="H89" s="35"/>
      <c r="I89" s="34"/>
      <c r="J89" s="29"/>
      <c r="K89" s="35"/>
      <c r="L89" s="125"/>
      <c r="M89" s="126"/>
    </row>
    <row r="90" spans="1:13" ht="12.75" hidden="1">
      <c r="A90" s="4"/>
      <c r="B90" s="4"/>
      <c r="C90" s="21"/>
      <c r="D90" s="4"/>
      <c r="E90" s="4"/>
      <c r="F90" s="34"/>
      <c r="G90" s="29"/>
      <c r="H90" s="35"/>
      <c r="I90" s="34"/>
      <c r="J90" s="29"/>
      <c r="K90" s="35"/>
      <c r="L90" s="125"/>
      <c r="M90" s="126"/>
    </row>
    <row r="91" spans="1:13" ht="12.75" hidden="1">
      <c r="A91" s="4"/>
      <c r="B91" s="4"/>
      <c r="C91" s="21"/>
      <c r="D91" s="4"/>
      <c r="E91" s="4"/>
      <c r="F91" s="44"/>
      <c r="G91" s="29"/>
      <c r="H91" s="35"/>
      <c r="I91" s="44"/>
      <c r="J91" s="29"/>
      <c r="K91" s="35"/>
      <c r="L91" s="125"/>
      <c r="M91" s="126"/>
    </row>
    <row r="92" spans="1:13" ht="12.75" hidden="1">
      <c r="A92" s="4"/>
      <c r="B92" s="4"/>
      <c r="C92" s="21"/>
      <c r="D92" s="4"/>
      <c r="E92" s="4"/>
      <c r="F92" s="44"/>
      <c r="G92" s="29"/>
      <c r="H92" s="35"/>
      <c r="I92" s="44"/>
      <c r="J92" s="29"/>
      <c r="K92" s="35"/>
      <c r="L92" s="125"/>
      <c r="M92" s="126"/>
    </row>
    <row r="93" spans="1:13" ht="12.75" hidden="1">
      <c r="A93" s="4"/>
      <c r="B93" s="4"/>
      <c r="C93" s="21"/>
      <c r="D93" s="4"/>
      <c r="E93" s="4"/>
      <c r="F93" s="44"/>
      <c r="G93" s="29"/>
      <c r="H93" s="35"/>
      <c r="I93" s="44"/>
      <c r="J93" s="29"/>
      <c r="K93" s="35"/>
      <c r="L93" s="125"/>
      <c r="M93" s="126"/>
    </row>
    <row r="94" spans="1:13" ht="12.75" hidden="1">
      <c r="A94" s="4"/>
      <c r="B94" s="4"/>
      <c r="C94" s="21"/>
      <c r="D94" s="4"/>
      <c r="E94" s="4"/>
      <c r="F94" s="44"/>
      <c r="G94" s="29"/>
      <c r="H94" s="35"/>
      <c r="I94" s="44"/>
      <c r="J94" s="29"/>
      <c r="K94" s="35"/>
      <c r="L94" s="125"/>
      <c r="M94" s="126"/>
    </row>
    <row r="95" spans="1:13" ht="12.75" hidden="1">
      <c r="A95" s="4"/>
      <c r="B95" s="4"/>
      <c r="C95" s="21"/>
      <c r="D95" s="4"/>
      <c r="E95" s="4"/>
      <c r="F95" s="44"/>
      <c r="G95" s="29"/>
      <c r="H95" s="35"/>
      <c r="I95" s="44"/>
      <c r="J95" s="29"/>
      <c r="K95" s="35"/>
      <c r="L95" s="125"/>
      <c r="M95" s="126"/>
    </row>
    <row r="96" spans="1:13" ht="12.75" hidden="1">
      <c r="A96" s="4"/>
      <c r="B96" s="4"/>
      <c r="C96" s="21"/>
      <c r="D96" s="4"/>
      <c r="E96" s="4"/>
      <c r="F96" s="44"/>
      <c r="G96" s="29"/>
      <c r="H96" s="35"/>
      <c r="I96" s="44"/>
      <c r="J96" s="29"/>
      <c r="K96" s="35"/>
      <c r="L96" s="125"/>
      <c r="M96" s="126"/>
    </row>
    <row r="97" spans="1:13" ht="12.75" hidden="1">
      <c r="A97" s="4"/>
      <c r="B97" s="4"/>
      <c r="C97" s="21"/>
      <c r="D97" s="4"/>
      <c r="E97" s="4"/>
      <c r="F97" s="44"/>
      <c r="G97" s="29"/>
      <c r="H97" s="35"/>
      <c r="I97" s="44"/>
      <c r="J97" s="29"/>
      <c r="K97" s="35"/>
      <c r="L97" s="125"/>
      <c r="M97" s="126"/>
    </row>
    <row r="98" spans="1:13" ht="12.75" hidden="1">
      <c r="A98" s="4"/>
      <c r="B98" s="4"/>
      <c r="C98" s="21"/>
      <c r="D98" s="4"/>
      <c r="E98" s="4"/>
      <c r="F98" s="44"/>
      <c r="G98" s="29"/>
      <c r="H98" s="35"/>
      <c r="I98" s="44"/>
      <c r="J98" s="29"/>
      <c r="K98" s="35"/>
      <c r="L98" s="125"/>
      <c r="M98" s="126"/>
    </row>
    <row r="99" spans="1:13" ht="12.75" hidden="1">
      <c r="A99" s="4"/>
      <c r="B99" s="4"/>
      <c r="C99" s="21"/>
      <c r="D99" s="4"/>
      <c r="E99" s="4"/>
      <c r="F99" s="44"/>
      <c r="G99" s="29"/>
      <c r="H99" s="35"/>
      <c r="I99" s="44"/>
      <c r="J99" s="29"/>
      <c r="K99" s="35"/>
      <c r="L99" s="125"/>
      <c r="M99" s="126"/>
    </row>
    <row r="100" spans="1:13" ht="12.75" hidden="1">
      <c r="A100" s="4"/>
      <c r="B100" s="4"/>
      <c r="C100" s="21"/>
      <c r="D100" s="4"/>
      <c r="E100" s="4"/>
      <c r="F100" s="44"/>
      <c r="G100" s="29"/>
      <c r="H100" s="35"/>
      <c r="I100" s="44"/>
      <c r="J100" s="29"/>
      <c r="K100" s="35"/>
      <c r="L100" s="125"/>
      <c r="M100" s="126"/>
    </row>
    <row r="101" spans="1:13" ht="12.75" hidden="1">
      <c r="A101" s="4"/>
      <c r="B101" s="4"/>
      <c r="C101" s="21"/>
      <c r="D101" s="4"/>
      <c r="E101" s="4"/>
      <c r="F101" s="44"/>
      <c r="G101" s="29"/>
      <c r="H101" s="35"/>
      <c r="I101" s="44"/>
      <c r="J101" s="29"/>
      <c r="K101" s="35"/>
      <c r="L101" s="125"/>
      <c r="M101" s="126"/>
    </row>
    <row r="102" spans="1:13" ht="12.75" hidden="1">
      <c r="A102" s="4"/>
      <c r="B102" s="4"/>
      <c r="C102" s="21"/>
      <c r="D102" s="4"/>
      <c r="E102" s="4"/>
      <c r="F102" s="44"/>
      <c r="G102" s="29"/>
      <c r="H102" s="35"/>
      <c r="I102" s="44"/>
      <c r="J102" s="29"/>
      <c r="K102" s="35"/>
      <c r="L102" s="125"/>
      <c r="M102" s="126"/>
    </row>
    <row r="103" spans="1:13" ht="12.75" hidden="1">
      <c r="A103" s="4"/>
      <c r="B103" s="4"/>
      <c r="C103" s="21"/>
      <c r="D103" s="4"/>
      <c r="E103" s="4"/>
      <c r="F103" s="44"/>
      <c r="G103" s="29"/>
      <c r="H103" s="35"/>
      <c r="I103" s="44"/>
      <c r="J103" s="29"/>
      <c r="K103" s="35"/>
      <c r="L103" s="125"/>
      <c r="M103" s="126"/>
    </row>
    <row r="104" spans="1:13" ht="12.75" hidden="1">
      <c r="A104" s="4"/>
      <c r="B104" s="4"/>
      <c r="C104" s="21"/>
      <c r="D104" s="4"/>
      <c r="E104" s="4"/>
      <c r="F104" s="44"/>
      <c r="G104" s="29"/>
      <c r="H104" s="35"/>
      <c r="I104" s="44"/>
      <c r="J104" s="29"/>
      <c r="K104" s="35"/>
      <c r="L104" s="125"/>
      <c r="M104" s="126"/>
    </row>
    <row r="105" spans="1:13" ht="12.75" hidden="1">
      <c r="A105" s="4"/>
      <c r="B105" s="4"/>
      <c r="C105" s="21"/>
      <c r="D105" s="4"/>
      <c r="E105" s="4"/>
      <c r="F105" s="44"/>
      <c r="G105" s="29"/>
      <c r="H105" s="35"/>
      <c r="I105" s="44"/>
      <c r="J105" s="29"/>
      <c r="K105" s="35"/>
      <c r="L105" s="125"/>
      <c r="M105" s="126"/>
    </row>
    <row r="106" spans="1:13" ht="12.75" hidden="1">
      <c r="A106" s="4"/>
      <c r="B106" s="4"/>
      <c r="C106" s="21"/>
      <c r="D106" s="4"/>
      <c r="E106" s="4"/>
      <c r="F106" s="44"/>
      <c r="G106" s="29"/>
      <c r="H106" s="35"/>
      <c r="I106" s="44"/>
      <c r="J106" s="29"/>
      <c r="K106" s="35"/>
      <c r="L106" s="125"/>
      <c r="M106" s="126"/>
    </row>
    <row r="107" spans="1:13" ht="12.75" hidden="1">
      <c r="A107" s="4"/>
      <c r="B107" s="4"/>
      <c r="C107" s="21"/>
      <c r="D107" s="4"/>
      <c r="E107" s="4"/>
      <c r="F107" s="44"/>
      <c r="G107" s="29"/>
      <c r="H107" s="35"/>
      <c r="I107" s="44"/>
      <c r="J107" s="29"/>
      <c r="K107" s="35"/>
      <c r="L107" s="125"/>
      <c r="M107" s="126"/>
    </row>
    <row r="108" spans="1:13" ht="12.75" hidden="1">
      <c r="A108" s="4"/>
      <c r="B108" s="4"/>
      <c r="C108" s="21"/>
      <c r="D108" s="4"/>
      <c r="E108" s="4"/>
      <c r="F108" s="44"/>
      <c r="G108" s="29"/>
      <c r="H108" s="35"/>
      <c r="I108" s="44"/>
      <c r="J108" s="29"/>
      <c r="K108" s="35"/>
      <c r="L108" s="125"/>
      <c r="M108" s="126"/>
    </row>
    <row r="109" spans="1:13" ht="12.75" hidden="1">
      <c r="A109" s="4"/>
      <c r="B109" s="4"/>
      <c r="C109" s="41"/>
      <c r="D109" s="4"/>
      <c r="E109" s="4"/>
      <c r="F109" s="44"/>
      <c r="G109" s="29"/>
      <c r="H109" s="35"/>
      <c r="I109" s="44"/>
      <c r="J109" s="29"/>
      <c r="K109" s="35"/>
      <c r="L109" s="125"/>
      <c r="M109" s="126"/>
    </row>
    <row r="110" spans="1:13" ht="12.75" hidden="1">
      <c r="A110" s="4"/>
      <c r="B110" s="4"/>
      <c r="C110" s="41"/>
      <c r="D110" s="4"/>
      <c r="E110" s="4"/>
      <c r="F110" s="44"/>
      <c r="G110" s="29"/>
      <c r="H110" s="35"/>
      <c r="I110" s="44"/>
      <c r="J110" s="29"/>
      <c r="K110" s="35"/>
      <c r="L110" s="125"/>
      <c r="M110" s="126"/>
    </row>
    <row r="111" spans="1:13" ht="12.75" hidden="1">
      <c r="A111" s="4"/>
      <c r="B111" s="4"/>
      <c r="C111" s="41"/>
      <c r="D111" s="4"/>
      <c r="E111" s="4"/>
      <c r="F111" s="44"/>
      <c r="G111" s="29"/>
      <c r="H111" s="35"/>
      <c r="I111" s="44"/>
      <c r="J111" s="29"/>
      <c r="K111" s="35"/>
      <c r="L111" s="125"/>
      <c r="M111" s="126"/>
    </row>
    <row r="112" spans="1:13" ht="12.75" hidden="1">
      <c r="A112" s="4"/>
      <c r="B112" s="4"/>
      <c r="C112" s="41"/>
      <c r="D112" s="4"/>
      <c r="E112" s="4"/>
      <c r="F112" s="44"/>
      <c r="G112" s="29"/>
      <c r="H112" s="35"/>
      <c r="I112" s="44"/>
      <c r="J112" s="29"/>
      <c r="K112" s="35"/>
      <c r="L112" s="125"/>
      <c r="M112" s="126"/>
    </row>
    <row r="113" spans="1:13" ht="12.75" hidden="1">
      <c r="A113" s="4"/>
      <c r="B113" s="4"/>
      <c r="C113" s="41"/>
      <c r="D113" s="4"/>
      <c r="E113" s="4"/>
      <c r="F113" s="44"/>
      <c r="G113" s="29"/>
      <c r="H113" s="35"/>
      <c r="I113" s="44"/>
      <c r="J113" s="29"/>
      <c r="K113" s="35"/>
      <c r="L113" s="125"/>
      <c r="M113" s="126"/>
    </row>
    <row r="114" spans="1:13" ht="12.75" hidden="1">
      <c r="A114" s="4"/>
      <c r="B114" s="4"/>
      <c r="C114" s="41"/>
      <c r="D114" s="4"/>
      <c r="E114" s="4"/>
      <c r="F114" s="44"/>
      <c r="G114" s="29"/>
      <c r="H114" s="35"/>
      <c r="I114" s="44"/>
      <c r="J114" s="29"/>
      <c r="K114" s="35"/>
      <c r="L114" s="125"/>
      <c r="M114" s="126"/>
    </row>
    <row r="115" spans="1:13" ht="12.75" hidden="1">
      <c r="A115" s="4"/>
      <c r="B115" s="4"/>
      <c r="C115" s="41"/>
      <c r="D115" s="4"/>
      <c r="E115" s="4"/>
      <c r="F115" s="44"/>
      <c r="G115" s="29"/>
      <c r="H115" s="35"/>
      <c r="I115" s="44"/>
      <c r="J115" s="29"/>
      <c r="K115" s="35"/>
      <c r="L115" s="125"/>
      <c r="M115" s="126"/>
    </row>
    <row r="116" spans="1:13" ht="12.75" hidden="1">
      <c r="A116" s="4"/>
      <c r="B116" s="4"/>
      <c r="C116" s="41"/>
      <c r="D116" s="4"/>
      <c r="E116" s="4"/>
      <c r="F116" s="44"/>
      <c r="G116" s="29"/>
      <c r="H116" s="35"/>
      <c r="I116" s="44"/>
      <c r="J116" s="29"/>
      <c r="K116" s="35"/>
      <c r="L116" s="125"/>
      <c r="M116" s="126"/>
    </row>
    <row r="117" spans="1:13" ht="12.75" hidden="1">
      <c r="A117" s="4"/>
      <c r="B117" s="4"/>
      <c r="C117" s="41"/>
      <c r="D117" s="4"/>
      <c r="E117" s="4"/>
      <c r="F117" s="44"/>
      <c r="G117" s="29"/>
      <c r="H117" s="35"/>
      <c r="I117" s="44"/>
      <c r="J117" s="29"/>
      <c r="K117" s="35"/>
      <c r="L117" s="125"/>
      <c r="M117" s="126"/>
    </row>
    <row r="118" spans="1:13" ht="12.75" hidden="1">
      <c r="A118" s="4"/>
      <c r="B118" s="4"/>
      <c r="C118" s="41"/>
      <c r="D118" s="4"/>
      <c r="E118" s="4"/>
      <c r="F118" s="44"/>
      <c r="G118" s="29"/>
      <c r="H118" s="35"/>
      <c r="I118" s="44"/>
      <c r="J118" s="29"/>
      <c r="K118" s="35"/>
      <c r="L118" s="125"/>
      <c r="M118" s="126"/>
    </row>
    <row r="119" spans="1:13" ht="12.75" hidden="1">
      <c r="A119" s="4"/>
      <c r="B119" s="4"/>
      <c r="C119" s="41"/>
      <c r="D119" s="4"/>
      <c r="E119" s="4"/>
      <c r="F119" s="44"/>
      <c r="G119" s="29"/>
      <c r="H119" s="35"/>
      <c r="I119" s="44"/>
      <c r="J119" s="29"/>
      <c r="K119" s="35"/>
      <c r="L119" s="125"/>
      <c r="M119" s="126"/>
    </row>
    <row r="120" spans="1:13" ht="12.75" hidden="1">
      <c r="A120" s="4"/>
      <c r="B120" s="4"/>
      <c r="C120" s="41"/>
      <c r="D120" s="4"/>
      <c r="E120" s="4"/>
      <c r="F120" s="44"/>
      <c r="G120" s="29"/>
      <c r="H120" s="35"/>
      <c r="I120" s="44"/>
      <c r="J120" s="29"/>
      <c r="K120" s="35"/>
      <c r="L120" s="125"/>
      <c r="M120" s="126"/>
    </row>
    <row r="121" spans="1:13" ht="12.75" hidden="1">
      <c r="A121" s="4"/>
      <c r="B121" s="4"/>
      <c r="C121" s="41"/>
      <c r="D121" s="4"/>
      <c r="E121" s="4"/>
      <c r="F121" s="44"/>
      <c r="G121" s="29"/>
      <c r="H121" s="35"/>
      <c r="I121" s="44"/>
      <c r="J121" s="29"/>
      <c r="K121" s="35"/>
      <c r="L121" s="125"/>
      <c r="M121" s="126"/>
    </row>
    <row r="122" spans="1:13" ht="12.75" hidden="1">
      <c r="A122" s="4"/>
      <c r="B122" s="4"/>
      <c r="C122" s="21"/>
      <c r="D122" s="4"/>
      <c r="E122" s="4"/>
      <c r="F122" s="34"/>
      <c r="G122" s="29"/>
      <c r="H122" s="35"/>
      <c r="I122" s="34"/>
      <c r="J122" s="29"/>
      <c r="K122" s="35"/>
      <c r="L122" s="125"/>
      <c r="M122" s="126"/>
    </row>
    <row r="123" spans="1:13" ht="12.75" hidden="1">
      <c r="A123" s="4"/>
      <c r="B123" s="4"/>
      <c r="C123" s="21"/>
      <c r="D123" s="4"/>
      <c r="E123" s="4"/>
      <c r="F123" s="34"/>
      <c r="G123" s="29"/>
      <c r="H123" s="35"/>
      <c r="I123" s="34"/>
      <c r="J123" s="29"/>
      <c r="K123" s="35"/>
      <c r="L123" s="125"/>
      <c r="M123" s="126"/>
    </row>
    <row r="124" spans="1:13" ht="12.75" hidden="1">
      <c r="A124" s="4"/>
      <c r="B124" s="4"/>
      <c r="C124" s="21"/>
      <c r="D124" s="4"/>
      <c r="E124" s="4"/>
      <c r="F124" s="34"/>
      <c r="G124" s="29"/>
      <c r="H124" s="35"/>
      <c r="I124" s="34"/>
      <c r="J124" s="29"/>
      <c r="K124" s="35"/>
      <c r="L124" s="125"/>
      <c r="M124" s="126"/>
    </row>
    <row r="125" spans="1:13" ht="12.75" hidden="1">
      <c r="A125" s="4"/>
      <c r="B125" s="4"/>
      <c r="C125" s="21"/>
      <c r="D125" s="4"/>
      <c r="E125" s="4"/>
      <c r="F125" s="34"/>
      <c r="G125" s="29"/>
      <c r="H125" s="35"/>
      <c r="I125" s="34"/>
      <c r="J125" s="29"/>
      <c r="K125" s="35"/>
      <c r="L125" s="125"/>
      <c r="M125" s="126"/>
    </row>
    <row r="126" spans="1:13" ht="12.75" hidden="1">
      <c r="A126" s="4"/>
      <c r="B126" s="4"/>
      <c r="C126" s="21"/>
      <c r="D126" s="4"/>
      <c r="E126" s="4"/>
      <c r="F126" s="34"/>
      <c r="G126" s="29"/>
      <c r="H126" s="35"/>
      <c r="I126" s="34"/>
      <c r="J126" s="29"/>
      <c r="K126" s="35"/>
      <c r="L126" s="125"/>
      <c r="M126" s="126"/>
    </row>
    <row r="127" spans="1:13" ht="12.75" hidden="1">
      <c r="A127" s="4"/>
      <c r="B127" s="4"/>
      <c r="C127" s="21"/>
      <c r="D127" s="4"/>
      <c r="E127" s="4"/>
      <c r="F127" s="34"/>
      <c r="G127" s="29"/>
      <c r="H127" s="35"/>
      <c r="I127" s="34"/>
      <c r="J127" s="29"/>
      <c r="K127" s="35"/>
      <c r="L127" s="125"/>
      <c r="M127" s="126"/>
    </row>
    <row r="128" spans="1:13" ht="12.75" hidden="1">
      <c r="A128" s="4"/>
      <c r="B128" s="4"/>
      <c r="C128" s="21"/>
      <c r="D128" s="4"/>
      <c r="E128" s="4"/>
      <c r="F128" s="34"/>
      <c r="G128" s="29"/>
      <c r="H128" s="35"/>
      <c r="I128" s="34"/>
      <c r="J128" s="29"/>
      <c r="K128" s="35"/>
      <c r="L128" s="125"/>
      <c r="M128" s="126"/>
    </row>
    <row r="129" spans="1:13" ht="12.75" hidden="1">
      <c r="A129" s="4"/>
      <c r="B129" s="4"/>
      <c r="C129" s="21"/>
      <c r="D129" s="4"/>
      <c r="E129" s="4"/>
      <c r="F129" s="34"/>
      <c r="G129" s="29"/>
      <c r="H129" s="35"/>
      <c r="I129" s="34"/>
      <c r="J129" s="29"/>
      <c r="K129" s="35"/>
      <c r="L129" s="125"/>
      <c r="M129" s="126"/>
    </row>
    <row r="130" spans="1:13" ht="12.75" hidden="1">
      <c r="A130" s="4"/>
      <c r="B130" s="4"/>
      <c r="C130" s="21"/>
      <c r="D130" s="4"/>
      <c r="E130" s="4"/>
      <c r="F130" s="34"/>
      <c r="G130" s="29"/>
      <c r="H130" s="35"/>
      <c r="I130" s="34"/>
      <c r="J130" s="29"/>
      <c r="K130" s="35"/>
      <c r="L130" s="125"/>
      <c r="M130" s="126"/>
    </row>
    <row r="131" spans="1:13" ht="12.75" hidden="1">
      <c r="A131" s="4"/>
      <c r="B131" s="4"/>
      <c r="C131" s="21"/>
      <c r="D131" s="4"/>
      <c r="E131" s="4"/>
      <c r="F131" s="34"/>
      <c r="G131" s="29"/>
      <c r="H131" s="35"/>
      <c r="I131" s="34"/>
      <c r="J131" s="29"/>
      <c r="K131" s="35"/>
      <c r="L131" s="125"/>
      <c r="M131" s="126"/>
    </row>
    <row r="132" spans="1:13" ht="12.75" hidden="1">
      <c r="A132" s="4"/>
      <c r="B132" s="4"/>
      <c r="C132" s="21"/>
      <c r="D132" s="4"/>
      <c r="E132" s="4"/>
      <c r="F132" s="34"/>
      <c r="G132" s="29"/>
      <c r="H132" s="35"/>
      <c r="I132" s="34"/>
      <c r="J132" s="29"/>
      <c r="K132" s="35"/>
      <c r="L132" s="125"/>
      <c r="M132" s="126"/>
    </row>
    <row r="133" spans="1:13" ht="12.75" hidden="1">
      <c r="A133" s="4"/>
      <c r="B133" s="4"/>
      <c r="C133" s="21"/>
      <c r="D133" s="4"/>
      <c r="E133" s="4"/>
      <c r="F133" s="34"/>
      <c r="G133" s="29"/>
      <c r="H133" s="35"/>
      <c r="I133" s="34"/>
      <c r="J133" s="29"/>
      <c r="K133" s="35"/>
      <c r="L133" s="125"/>
      <c r="M133" s="126"/>
    </row>
    <row r="134" spans="1:13" ht="12.75" hidden="1">
      <c r="A134" s="4"/>
      <c r="B134" s="4"/>
      <c r="C134" s="21"/>
      <c r="D134" s="4"/>
      <c r="E134" s="4"/>
      <c r="F134" s="34"/>
      <c r="G134" s="29"/>
      <c r="H134" s="35"/>
      <c r="I134" s="34"/>
      <c r="J134" s="29"/>
      <c r="K134" s="35"/>
      <c r="L134" s="125"/>
      <c r="M134" s="126"/>
    </row>
    <row r="135" spans="1:13" ht="12.75" hidden="1">
      <c r="A135" s="4"/>
      <c r="B135" s="4"/>
      <c r="C135" s="21"/>
      <c r="D135" s="4"/>
      <c r="E135" s="4"/>
      <c r="F135" s="34"/>
      <c r="G135" s="29"/>
      <c r="H135" s="35"/>
      <c r="I135" s="34"/>
      <c r="J135" s="29"/>
      <c r="K135" s="35"/>
      <c r="L135" s="125"/>
      <c r="M135" s="126"/>
    </row>
    <row r="136" spans="1:13" ht="12.75" hidden="1">
      <c r="A136" s="4"/>
      <c r="B136" s="4"/>
      <c r="C136" s="21"/>
      <c r="D136" s="4"/>
      <c r="E136" s="4"/>
      <c r="F136" s="34"/>
      <c r="G136" s="29"/>
      <c r="H136" s="35"/>
      <c r="I136" s="34"/>
      <c r="J136" s="29"/>
      <c r="K136" s="35"/>
      <c r="L136" s="125"/>
      <c r="M136" s="126"/>
    </row>
    <row r="137" spans="1:13" ht="12.75" hidden="1">
      <c r="A137" s="4"/>
      <c r="B137" s="4"/>
      <c r="C137" s="21"/>
      <c r="D137" s="4"/>
      <c r="E137" s="4"/>
      <c r="F137" s="34"/>
      <c r="G137" s="29"/>
      <c r="H137" s="35"/>
      <c r="I137" s="34"/>
      <c r="J137" s="29"/>
      <c r="K137" s="35"/>
      <c r="L137" s="125"/>
      <c r="M137" s="126"/>
    </row>
    <row r="138" spans="1:13" ht="12.75" hidden="1">
      <c r="A138" s="4"/>
      <c r="B138" s="4"/>
      <c r="C138" s="21"/>
      <c r="D138" s="4"/>
      <c r="E138" s="4"/>
      <c r="F138" s="34"/>
      <c r="G138" s="29"/>
      <c r="H138" s="35"/>
      <c r="I138" s="34"/>
      <c r="J138" s="29"/>
      <c r="K138" s="35"/>
      <c r="L138" s="125"/>
      <c r="M138" s="126"/>
    </row>
    <row r="139" spans="1:13" ht="12.75" hidden="1">
      <c r="A139" s="4"/>
      <c r="B139" s="4"/>
      <c r="C139" s="21"/>
      <c r="D139" s="4"/>
      <c r="E139" s="4"/>
      <c r="F139" s="34"/>
      <c r="G139" s="29"/>
      <c r="H139" s="35"/>
      <c r="I139" s="34"/>
      <c r="J139" s="29"/>
      <c r="K139" s="35"/>
      <c r="L139" s="125"/>
      <c r="M139" s="126"/>
    </row>
    <row r="140" spans="1:13" ht="12.75" hidden="1">
      <c r="A140" s="4"/>
      <c r="B140" s="4"/>
      <c r="C140" s="21"/>
      <c r="D140" s="4"/>
      <c r="E140" s="4"/>
      <c r="F140" s="34"/>
      <c r="G140" s="29"/>
      <c r="H140" s="35"/>
      <c r="I140" s="34"/>
      <c r="J140" s="29"/>
      <c r="K140" s="35"/>
      <c r="L140" s="125"/>
      <c r="M140" s="126"/>
    </row>
    <row r="141" spans="1:13" ht="12.75" hidden="1">
      <c r="A141" s="4"/>
      <c r="B141" s="4"/>
      <c r="C141" s="21"/>
      <c r="D141" s="4"/>
      <c r="E141" s="4"/>
      <c r="F141" s="34"/>
      <c r="G141" s="29"/>
      <c r="H141" s="35"/>
      <c r="I141" s="34"/>
      <c r="J141" s="29"/>
      <c r="K141" s="35"/>
      <c r="L141" s="125"/>
      <c r="M141" s="126"/>
    </row>
    <row r="142" spans="1:13" ht="12.75" hidden="1">
      <c r="A142" s="4"/>
      <c r="B142" s="4"/>
      <c r="C142" s="21"/>
      <c r="D142" s="4"/>
      <c r="E142" s="4"/>
      <c r="F142" s="34"/>
      <c r="G142" s="29"/>
      <c r="H142" s="35"/>
      <c r="I142" s="34"/>
      <c r="J142" s="29"/>
      <c r="K142" s="35"/>
      <c r="L142" s="125"/>
      <c r="M142" s="126"/>
    </row>
    <row r="143" spans="1:13" ht="12.75" hidden="1">
      <c r="A143" s="4"/>
      <c r="B143" s="4"/>
      <c r="C143" s="21"/>
      <c r="D143" s="4"/>
      <c r="E143" s="4"/>
      <c r="F143" s="34"/>
      <c r="G143" s="29"/>
      <c r="H143" s="35"/>
      <c r="I143" s="34"/>
      <c r="J143" s="29"/>
      <c r="K143" s="35"/>
      <c r="L143" s="125"/>
      <c r="M143" s="126"/>
    </row>
    <row r="144" spans="1:13" ht="12.75" hidden="1">
      <c r="A144" s="4"/>
      <c r="B144" s="4"/>
      <c r="C144" s="21"/>
      <c r="D144" s="4"/>
      <c r="E144" s="4"/>
      <c r="F144" s="34"/>
      <c r="G144" s="29"/>
      <c r="H144" s="35"/>
      <c r="I144" s="34"/>
      <c r="J144" s="29"/>
      <c r="K144" s="35"/>
      <c r="L144" s="125"/>
      <c r="M144" s="126"/>
    </row>
    <row r="145" spans="1:13" ht="12.75" hidden="1">
      <c r="A145" s="4"/>
      <c r="B145" s="4"/>
      <c r="C145" s="41"/>
      <c r="D145" s="4"/>
      <c r="E145" s="4"/>
      <c r="F145" s="34"/>
      <c r="G145" s="29"/>
      <c r="H145" s="35"/>
      <c r="I145" s="34"/>
      <c r="J145" s="29"/>
      <c r="K145" s="35"/>
      <c r="L145" s="125"/>
      <c r="M145" s="126"/>
    </row>
    <row r="146" spans="1:13" ht="12.75" hidden="1">
      <c r="A146" s="4"/>
      <c r="B146" s="4"/>
      <c r="C146" s="41"/>
      <c r="D146" s="4"/>
      <c r="E146" s="4"/>
      <c r="F146" s="34"/>
      <c r="G146" s="29"/>
      <c r="H146" s="35"/>
      <c r="I146" s="34"/>
      <c r="J146" s="29"/>
      <c r="K146" s="35"/>
      <c r="L146" s="125"/>
      <c r="M146" s="126"/>
    </row>
    <row r="147" spans="1:13" ht="12.75" hidden="1">
      <c r="A147" s="4"/>
      <c r="B147" s="4"/>
      <c r="C147" s="41"/>
      <c r="D147" s="4"/>
      <c r="E147" s="4"/>
      <c r="F147" s="34"/>
      <c r="G147" s="29"/>
      <c r="H147" s="35"/>
      <c r="I147" s="34"/>
      <c r="J147" s="29"/>
      <c r="K147" s="35"/>
      <c r="L147" s="125"/>
      <c r="M147" s="126"/>
    </row>
    <row r="148" spans="1:13" ht="12.75" hidden="1">
      <c r="A148" s="4"/>
      <c r="B148" s="4"/>
      <c r="C148" s="41"/>
      <c r="D148" s="4"/>
      <c r="E148" s="4"/>
      <c r="F148" s="34"/>
      <c r="G148" s="29"/>
      <c r="H148" s="35"/>
      <c r="I148" s="34"/>
      <c r="J148" s="29"/>
      <c r="K148" s="35"/>
      <c r="L148" s="125"/>
      <c r="M148" s="126"/>
    </row>
    <row r="149" spans="1:13" ht="12.75" hidden="1">
      <c r="A149" s="4"/>
      <c r="B149" s="4"/>
      <c r="C149" s="41"/>
      <c r="D149" s="4"/>
      <c r="E149" s="4"/>
      <c r="F149" s="34"/>
      <c r="G149" s="29"/>
      <c r="H149" s="35"/>
      <c r="I149" s="34"/>
      <c r="J149" s="29"/>
      <c r="K149" s="35"/>
      <c r="L149" s="125"/>
      <c r="M149" s="126"/>
    </row>
    <row r="150" spans="1:13" ht="12.75" hidden="1">
      <c r="A150" s="4"/>
      <c r="B150" s="4"/>
      <c r="C150" s="41"/>
      <c r="D150" s="4"/>
      <c r="E150" s="4"/>
      <c r="F150" s="34"/>
      <c r="G150" s="29"/>
      <c r="H150" s="35"/>
      <c r="I150" s="34"/>
      <c r="J150" s="29"/>
      <c r="K150" s="35"/>
      <c r="L150" s="125"/>
      <c r="M150" s="126"/>
    </row>
    <row r="151" spans="1:13" ht="12.75" hidden="1">
      <c r="A151" s="4"/>
      <c r="B151" s="4"/>
      <c r="C151" s="41"/>
      <c r="D151" s="4"/>
      <c r="E151" s="4"/>
      <c r="F151" s="34"/>
      <c r="G151" s="29"/>
      <c r="H151" s="35"/>
      <c r="I151" s="34"/>
      <c r="J151" s="29"/>
      <c r="K151" s="35"/>
      <c r="L151" s="125"/>
      <c r="M151" s="126"/>
    </row>
    <row r="152" spans="1:13" ht="12.75" hidden="1">
      <c r="A152" s="4"/>
      <c r="B152" s="4"/>
      <c r="C152" s="41"/>
      <c r="D152" s="4"/>
      <c r="E152" s="4"/>
      <c r="F152" s="34"/>
      <c r="G152" s="29"/>
      <c r="H152" s="35"/>
      <c r="I152" s="34"/>
      <c r="J152" s="29"/>
      <c r="K152" s="35"/>
      <c r="L152" s="125"/>
      <c r="M152" s="126"/>
    </row>
    <row r="153" spans="1:13" ht="12.75" hidden="1">
      <c r="A153" s="4"/>
      <c r="B153" s="4"/>
      <c r="C153" s="41"/>
      <c r="D153" s="4"/>
      <c r="E153" s="4"/>
      <c r="F153" s="34"/>
      <c r="G153" s="29"/>
      <c r="H153" s="35"/>
      <c r="I153" s="34"/>
      <c r="J153" s="29"/>
      <c r="K153" s="35"/>
      <c r="L153" s="125"/>
      <c r="M153" s="126"/>
    </row>
    <row r="154" spans="1:13" ht="12.75" hidden="1">
      <c r="A154" s="4"/>
      <c r="B154" s="4"/>
      <c r="C154" s="41"/>
      <c r="D154" s="4"/>
      <c r="E154" s="4"/>
      <c r="F154" s="34"/>
      <c r="G154" s="29"/>
      <c r="H154" s="35"/>
      <c r="I154" s="34"/>
      <c r="J154" s="29"/>
      <c r="K154" s="35"/>
      <c r="L154" s="125"/>
      <c r="M154" s="126"/>
    </row>
    <row r="155" spans="1:13" ht="12.75" hidden="1">
      <c r="A155" s="4"/>
      <c r="B155" s="4"/>
      <c r="C155" s="41"/>
      <c r="D155" s="4"/>
      <c r="E155" s="4"/>
      <c r="F155" s="34"/>
      <c r="G155" s="29"/>
      <c r="H155" s="35"/>
      <c r="I155" s="34"/>
      <c r="J155" s="29"/>
      <c r="K155" s="35"/>
      <c r="L155" s="125"/>
      <c r="M155" s="126"/>
    </row>
    <row r="156" spans="1:13" ht="12.75" hidden="1">
      <c r="A156" s="4"/>
      <c r="B156" s="4"/>
      <c r="C156" s="41"/>
      <c r="D156" s="4"/>
      <c r="E156" s="4"/>
      <c r="F156" s="34"/>
      <c r="G156" s="35"/>
      <c r="H156" s="35"/>
      <c r="I156" s="34"/>
      <c r="J156" s="35"/>
      <c r="K156" s="35"/>
      <c r="L156" s="125"/>
      <c r="M156" s="126"/>
    </row>
    <row r="157" spans="1:13" ht="12.75" hidden="1">
      <c r="A157" s="4"/>
      <c r="B157" s="4"/>
      <c r="C157" s="41"/>
      <c r="D157" s="4"/>
      <c r="E157" s="4"/>
      <c r="F157" s="34"/>
      <c r="G157" s="35"/>
      <c r="H157" s="35"/>
      <c r="I157" s="34"/>
      <c r="J157" s="35"/>
      <c r="K157" s="35"/>
      <c r="L157" s="125"/>
      <c r="M157" s="126"/>
    </row>
    <row r="158" spans="1:13" ht="12.75" hidden="1">
      <c r="A158" s="4"/>
      <c r="B158" s="4"/>
      <c r="C158" s="41"/>
      <c r="D158" s="4"/>
      <c r="E158" s="4"/>
      <c r="F158" s="34"/>
      <c r="G158" s="35"/>
      <c r="H158" s="35"/>
      <c r="I158" s="34"/>
      <c r="J158" s="35"/>
      <c r="K158" s="35"/>
      <c r="L158" s="125"/>
      <c r="M158" s="126"/>
    </row>
    <row r="159" spans="1:13" ht="12.75" hidden="1">
      <c r="A159" s="4"/>
      <c r="B159" s="4"/>
      <c r="C159" s="41"/>
      <c r="D159" s="4"/>
      <c r="E159" s="4"/>
      <c r="F159" s="34"/>
      <c r="G159" s="35"/>
      <c r="H159" s="35"/>
      <c r="I159" s="34"/>
      <c r="J159" s="35"/>
      <c r="K159" s="35"/>
      <c r="L159" s="125"/>
      <c r="M159" s="126"/>
    </row>
    <row r="160" spans="1:13" ht="12.75" hidden="1">
      <c r="A160" s="4"/>
      <c r="B160" s="4"/>
      <c r="C160" s="21"/>
      <c r="D160" s="4"/>
      <c r="E160" s="4"/>
      <c r="F160" s="34"/>
      <c r="G160" s="35"/>
      <c r="H160" s="35"/>
      <c r="I160" s="34"/>
      <c r="J160" s="35"/>
      <c r="K160" s="35"/>
      <c r="L160" s="125"/>
      <c r="M160" s="126"/>
    </row>
    <row r="161" spans="1:13" ht="12.75" hidden="1">
      <c r="A161" s="4"/>
      <c r="B161" s="4"/>
      <c r="C161" s="41"/>
      <c r="D161" s="4"/>
      <c r="E161" s="4"/>
      <c r="F161" s="34"/>
      <c r="G161" s="35"/>
      <c r="H161" s="35"/>
      <c r="I161" s="34"/>
      <c r="J161" s="35"/>
      <c r="K161" s="35"/>
      <c r="L161" s="125"/>
      <c r="M161" s="126"/>
    </row>
    <row r="162" spans="1:13" ht="12.75" hidden="1">
      <c r="A162" s="4"/>
      <c r="B162" s="4"/>
      <c r="C162" s="41"/>
      <c r="D162" s="4"/>
      <c r="E162" s="4"/>
      <c r="F162" s="34"/>
      <c r="G162" s="35"/>
      <c r="H162" s="35"/>
      <c r="I162" s="34"/>
      <c r="J162" s="35"/>
      <c r="K162" s="35"/>
      <c r="L162" s="125"/>
      <c r="M162" s="126"/>
    </row>
    <row r="163" spans="1:13" ht="12.75" hidden="1">
      <c r="A163" s="4"/>
      <c r="B163" s="4"/>
      <c r="C163" s="41"/>
      <c r="D163" s="4"/>
      <c r="E163" s="4"/>
      <c r="F163" s="34"/>
      <c r="G163" s="35"/>
      <c r="H163" s="35"/>
      <c r="I163" s="34"/>
      <c r="J163" s="35"/>
      <c r="K163" s="35"/>
      <c r="L163" s="125"/>
      <c r="M163" s="126"/>
    </row>
    <row r="164" spans="1:13" ht="12.75" hidden="1">
      <c r="A164" s="4"/>
      <c r="B164" s="4"/>
      <c r="C164" s="47"/>
      <c r="D164" s="4"/>
      <c r="E164" s="4"/>
      <c r="F164" s="34"/>
      <c r="G164" s="35"/>
      <c r="H164" s="35"/>
      <c r="I164" s="34"/>
      <c r="J164" s="35"/>
      <c r="K164" s="35"/>
      <c r="L164" s="125"/>
      <c r="M164" s="126"/>
    </row>
    <row r="165" spans="1:13" ht="12.75" hidden="1">
      <c r="A165" s="4"/>
      <c r="B165" s="4"/>
      <c r="C165" s="47"/>
      <c r="D165" s="4"/>
      <c r="E165" s="4"/>
      <c r="F165" s="34"/>
      <c r="G165" s="35"/>
      <c r="H165" s="34"/>
      <c r="I165" s="34"/>
      <c r="J165" s="35"/>
      <c r="K165" s="34"/>
      <c r="L165" s="125"/>
      <c r="M165" s="126"/>
    </row>
    <row r="166" spans="1:13" ht="12.75" hidden="1">
      <c r="A166" s="4"/>
      <c r="B166" s="4"/>
      <c r="C166" s="47"/>
      <c r="D166" s="4"/>
      <c r="E166" s="4"/>
      <c r="F166" s="34"/>
      <c r="G166" s="35"/>
      <c r="H166" s="34"/>
      <c r="I166" s="34"/>
      <c r="J166" s="35"/>
      <c r="K166" s="34"/>
      <c r="L166" s="125"/>
      <c r="M166" s="126"/>
    </row>
    <row r="167" spans="1:13" ht="12.75" hidden="1">
      <c r="A167" s="4"/>
      <c r="B167" s="4"/>
      <c r="C167" s="47"/>
      <c r="D167" s="4"/>
      <c r="E167" s="4"/>
      <c r="F167" s="34"/>
      <c r="G167" s="35"/>
      <c r="H167" s="34"/>
      <c r="I167" s="34"/>
      <c r="J167" s="35"/>
      <c r="K167" s="34"/>
      <c r="L167" s="125"/>
      <c r="M167" s="126"/>
    </row>
    <row r="168" spans="1:13" ht="12.75" hidden="1">
      <c r="A168" s="4"/>
      <c r="B168" s="4"/>
      <c r="C168" s="47"/>
      <c r="D168" s="4"/>
      <c r="E168" s="4"/>
      <c r="F168" s="34"/>
      <c r="G168" s="35"/>
      <c r="H168" s="34"/>
      <c r="I168" s="34"/>
      <c r="J168" s="35"/>
      <c r="K168" s="34"/>
      <c r="L168" s="125"/>
      <c r="M168" s="126"/>
    </row>
    <row r="169" spans="1:13" ht="12.75" hidden="1">
      <c r="A169" s="4"/>
      <c r="B169" s="4"/>
      <c r="C169" s="47"/>
      <c r="D169" s="4"/>
      <c r="E169" s="4"/>
      <c r="F169" s="34"/>
      <c r="G169" s="35"/>
      <c r="H169" s="34"/>
      <c r="I169" s="34"/>
      <c r="J169" s="35"/>
      <c r="K169" s="34"/>
      <c r="L169" s="125"/>
      <c r="M169" s="126"/>
    </row>
    <row r="170" spans="1:13" ht="12.75" hidden="1">
      <c r="A170" s="4"/>
      <c r="B170" s="4"/>
      <c r="C170" s="47"/>
      <c r="D170" s="4"/>
      <c r="E170" s="4"/>
      <c r="F170" s="34"/>
      <c r="G170" s="35"/>
      <c r="H170" s="34"/>
      <c r="I170" s="34"/>
      <c r="J170" s="35"/>
      <c r="K170" s="34"/>
      <c r="L170" s="125"/>
      <c r="M170" s="126"/>
    </row>
    <row r="171" spans="1:13" ht="12.75" hidden="1">
      <c r="A171" s="4"/>
      <c r="B171" s="4"/>
      <c r="C171" s="47"/>
      <c r="D171" s="4"/>
      <c r="E171" s="4"/>
      <c r="F171" s="34"/>
      <c r="G171" s="35"/>
      <c r="H171" s="34"/>
      <c r="I171" s="34"/>
      <c r="J171" s="35"/>
      <c r="K171" s="34"/>
      <c r="L171" s="125"/>
      <c r="M171" s="126"/>
    </row>
    <row r="172" spans="1:13" ht="12.75" hidden="1">
      <c r="A172" s="4"/>
      <c r="B172" s="4"/>
      <c r="C172" s="47"/>
      <c r="D172" s="4"/>
      <c r="E172" s="4"/>
      <c r="F172" s="34"/>
      <c r="G172" s="35"/>
      <c r="H172" s="34"/>
      <c r="I172" s="34"/>
      <c r="J172" s="35"/>
      <c r="K172" s="34"/>
      <c r="L172" s="125"/>
      <c r="M172" s="126"/>
    </row>
    <row r="173" spans="1:13" ht="12.75" hidden="1">
      <c r="A173" s="4"/>
      <c r="B173" s="4"/>
      <c r="C173" s="47"/>
      <c r="D173" s="4"/>
      <c r="E173" s="4"/>
      <c r="F173" s="34"/>
      <c r="G173" s="35"/>
      <c r="H173" s="34"/>
      <c r="I173" s="34"/>
      <c r="J173" s="35"/>
      <c r="K173" s="34"/>
      <c r="L173" s="125"/>
      <c r="M173" s="126"/>
    </row>
    <row r="174" spans="1:13" ht="12.75" hidden="1">
      <c r="A174" s="4"/>
      <c r="B174" s="4"/>
      <c r="C174" s="47"/>
      <c r="D174" s="4"/>
      <c r="E174" s="4"/>
      <c r="F174" s="34"/>
      <c r="G174" s="35"/>
      <c r="H174" s="34"/>
      <c r="I174" s="34"/>
      <c r="J174" s="35"/>
      <c r="K174" s="34"/>
      <c r="L174" s="125"/>
      <c r="M174" s="126"/>
    </row>
    <row r="175" spans="1:13" ht="12.75" hidden="1">
      <c r="A175" s="4"/>
      <c r="B175" s="4"/>
      <c r="C175" s="47"/>
      <c r="D175" s="4"/>
      <c r="E175" s="4"/>
      <c r="F175" s="34"/>
      <c r="G175" s="35"/>
      <c r="H175" s="34"/>
      <c r="I175" s="34"/>
      <c r="J175" s="35"/>
      <c r="K175" s="34"/>
      <c r="L175" s="125"/>
      <c r="M175" s="126"/>
    </row>
    <row r="176" spans="1:13" ht="12.75" hidden="1">
      <c r="A176" s="4"/>
      <c r="B176" s="4"/>
      <c r="C176" s="47"/>
      <c r="D176" s="4"/>
      <c r="E176" s="4"/>
      <c r="F176" s="34"/>
      <c r="G176" s="35"/>
      <c r="H176" s="34"/>
      <c r="I176" s="34"/>
      <c r="J176" s="35"/>
      <c r="K176" s="34"/>
      <c r="L176" s="125"/>
      <c r="M176" s="126"/>
    </row>
    <row r="177" spans="1:13" ht="12.75" hidden="1">
      <c r="A177" s="4"/>
      <c r="B177" s="4"/>
      <c r="C177" s="47"/>
      <c r="D177" s="4"/>
      <c r="E177" s="4"/>
      <c r="F177" s="34"/>
      <c r="G177" s="35"/>
      <c r="H177" s="34"/>
      <c r="I177" s="34"/>
      <c r="J177" s="35"/>
      <c r="K177" s="34"/>
      <c r="L177" s="125"/>
      <c r="M177" s="126"/>
    </row>
    <row r="178" spans="1:13" ht="12.75" hidden="1">
      <c r="A178" s="4"/>
      <c r="B178" s="4"/>
      <c r="C178" s="47"/>
      <c r="D178" s="4"/>
      <c r="E178" s="4"/>
      <c r="F178" s="34"/>
      <c r="G178" s="35"/>
      <c r="H178" s="34"/>
      <c r="I178" s="34"/>
      <c r="J178" s="35"/>
      <c r="K178" s="34"/>
      <c r="L178" s="125"/>
      <c r="M178" s="126"/>
    </row>
    <row r="179" spans="1:13" ht="12.75">
      <c r="A179" s="129" t="s">
        <v>234</v>
      </c>
      <c r="B179" s="130"/>
      <c r="C179" s="48"/>
      <c r="D179" s="48"/>
      <c r="E179" s="48"/>
      <c r="F179" s="48"/>
      <c r="G179" s="106">
        <f>G21+G23+G29</f>
        <v>8888.1</v>
      </c>
      <c r="H179" s="106">
        <f>H21+H23+H29</f>
        <v>25140.05</v>
      </c>
      <c r="I179" s="106">
        <f>I21+I23+I29</f>
        <v>5063</v>
      </c>
      <c r="J179" s="106">
        <f>J21+J23+J29</f>
        <v>8888.1</v>
      </c>
      <c r="K179" s="106">
        <f>K21+K23+K29</f>
        <v>25140.05</v>
      </c>
      <c r="L179" s="127"/>
      <c r="M179" s="128"/>
    </row>
  </sheetData>
  <sheetProtection/>
  <mergeCells count="181">
    <mergeCell ref="L179:M179"/>
    <mergeCell ref="A179:B179"/>
    <mergeCell ref="L178:M178"/>
    <mergeCell ref="L172:M172"/>
    <mergeCell ref="L173:M173"/>
    <mergeCell ref="L174:M174"/>
    <mergeCell ref="L175:M175"/>
    <mergeCell ref="L176:M176"/>
    <mergeCell ref="L177:M177"/>
    <mergeCell ref="L166:M166"/>
    <mergeCell ref="L167:M167"/>
    <mergeCell ref="L168:M168"/>
    <mergeCell ref="L169:M169"/>
    <mergeCell ref="L170:M170"/>
    <mergeCell ref="L171:M171"/>
    <mergeCell ref="L160:M160"/>
    <mergeCell ref="L161:M161"/>
    <mergeCell ref="L162:M162"/>
    <mergeCell ref="L163:M163"/>
    <mergeCell ref="L164:M164"/>
    <mergeCell ref="L165:M165"/>
    <mergeCell ref="L156:M156"/>
    <mergeCell ref="L157:M157"/>
    <mergeCell ref="L158:M158"/>
    <mergeCell ref="L159:M159"/>
    <mergeCell ref="L152:M152"/>
    <mergeCell ref="L153:M153"/>
    <mergeCell ref="L154:M154"/>
    <mergeCell ref="L155:M155"/>
    <mergeCell ref="L146:M146"/>
    <mergeCell ref="L147:M147"/>
    <mergeCell ref="L148:M148"/>
    <mergeCell ref="L149:M149"/>
    <mergeCell ref="L150:M150"/>
    <mergeCell ref="L151:M151"/>
    <mergeCell ref="L140:M140"/>
    <mergeCell ref="L141:M141"/>
    <mergeCell ref="L142:M142"/>
    <mergeCell ref="L143:M143"/>
    <mergeCell ref="L144:M144"/>
    <mergeCell ref="L145:M145"/>
    <mergeCell ref="L134:M134"/>
    <mergeCell ref="L135:M135"/>
    <mergeCell ref="L136:M136"/>
    <mergeCell ref="L137:M137"/>
    <mergeCell ref="L138:M138"/>
    <mergeCell ref="L139:M139"/>
    <mergeCell ref="L128:M128"/>
    <mergeCell ref="L129:M129"/>
    <mergeCell ref="L130:M130"/>
    <mergeCell ref="L131:M131"/>
    <mergeCell ref="L132:M132"/>
    <mergeCell ref="L133:M133"/>
    <mergeCell ref="L122:M122"/>
    <mergeCell ref="L123:M123"/>
    <mergeCell ref="L124:M124"/>
    <mergeCell ref="L125:M125"/>
    <mergeCell ref="L126:M126"/>
    <mergeCell ref="L127:M127"/>
    <mergeCell ref="L119:M119"/>
    <mergeCell ref="L120:M120"/>
    <mergeCell ref="L121:M121"/>
    <mergeCell ref="L116:M116"/>
    <mergeCell ref="L117:M117"/>
    <mergeCell ref="L118:M118"/>
    <mergeCell ref="L110:M110"/>
    <mergeCell ref="L111:M111"/>
    <mergeCell ref="L112:M112"/>
    <mergeCell ref="L113:M113"/>
    <mergeCell ref="L114:M114"/>
    <mergeCell ref="L115:M115"/>
    <mergeCell ref="L104:M104"/>
    <mergeCell ref="L105:M105"/>
    <mergeCell ref="L106:M106"/>
    <mergeCell ref="L107:M107"/>
    <mergeCell ref="L108:M108"/>
    <mergeCell ref="L109:M109"/>
    <mergeCell ref="L98:M98"/>
    <mergeCell ref="L99:M99"/>
    <mergeCell ref="L100:M100"/>
    <mergeCell ref="L101:M101"/>
    <mergeCell ref="L102:M102"/>
    <mergeCell ref="L103:M103"/>
    <mergeCell ref="L92:M92"/>
    <mergeCell ref="L93:M93"/>
    <mergeCell ref="L94:M94"/>
    <mergeCell ref="L95:M95"/>
    <mergeCell ref="L96:M96"/>
    <mergeCell ref="L97:M97"/>
    <mergeCell ref="L86:M86"/>
    <mergeCell ref="L87:M87"/>
    <mergeCell ref="L88:M88"/>
    <mergeCell ref="L89:M89"/>
    <mergeCell ref="L90:M90"/>
    <mergeCell ref="L91:M91"/>
    <mergeCell ref="L82:M82"/>
    <mergeCell ref="L83:M83"/>
    <mergeCell ref="L84:M84"/>
    <mergeCell ref="L85:M85"/>
    <mergeCell ref="L78:M78"/>
    <mergeCell ref="L79:M79"/>
    <mergeCell ref="L80:M80"/>
    <mergeCell ref="L81:M81"/>
    <mergeCell ref="L72:M72"/>
    <mergeCell ref="L73:M73"/>
    <mergeCell ref="L74:M74"/>
    <mergeCell ref="L75:M75"/>
    <mergeCell ref="L76:M76"/>
    <mergeCell ref="L77:M77"/>
    <mergeCell ref="L66:M66"/>
    <mergeCell ref="L67:M67"/>
    <mergeCell ref="L68:M68"/>
    <mergeCell ref="L69:M69"/>
    <mergeCell ref="L70:M70"/>
    <mergeCell ref="L71:M71"/>
    <mergeCell ref="L60:M60"/>
    <mergeCell ref="L61:M61"/>
    <mergeCell ref="L62:M62"/>
    <mergeCell ref="L63:M63"/>
    <mergeCell ref="L64:M64"/>
    <mergeCell ref="L65:M65"/>
    <mergeCell ref="L54:M54"/>
    <mergeCell ref="L55:M55"/>
    <mergeCell ref="L56:M56"/>
    <mergeCell ref="L57:M57"/>
    <mergeCell ref="L58:M58"/>
    <mergeCell ref="L59:M59"/>
    <mergeCell ref="L48:M48"/>
    <mergeCell ref="L49:M49"/>
    <mergeCell ref="L50:M50"/>
    <mergeCell ref="L51:M51"/>
    <mergeCell ref="L52:M52"/>
    <mergeCell ref="L53:M53"/>
    <mergeCell ref="L45:M45"/>
    <mergeCell ref="L46:M46"/>
    <mergeCell ref="L47:M47"/>
    <mergeCell ref="L42:M42"/>
    <mergeCell ref="L43:M43"/>
    <mergeCell ref="L44:M44"/>
    <mergeCell ref="L36:M36"/>
    <mergeCell ref="L37:M37"/>
    <mergeCell ref="L38:M38"/>
    <mergeCell ref="L39:M39"/>
    <mergeCell ref="L40:M40"/>
    <mergeCell ref="L41:M41"/>
    <mergeCell ref="L30:M30"/>
    <mergeCell ref="L31:M31"/>
    <mergeCell ref="L32:M32"/>
    <mergeCell ref="L33:M33"/>
    <mergeCell ref="L34:M34"/>
    <mergeCell ref="L35:M35"/>
    <mergeCell ref="L23:M23"/>
    <mergeCell ref="L25:M25"/>
    <mergeCell ref="L26:M26"/>
    <mergeCell ref="L27:M27"/>
    <mergeCell ref="L28:M28"/>
    <mergeCell ref="L29:M29"/>
    <mergeCell ref="L15:M15"/>
    <mergeCell ref="L16:M16"/>
    <mergeCell ref="L17:M17"/>
    <mergeCell ref="L18:M18"/>
    <mergeCell ref="L19:M19"/>
    <mergeCell ref="L20:M20"/>
    <mergeCell ref="L9:M9"/>
    <mergeCell ref="L10:M10"/>
    <mergeCell ref="L11:M11"/>
    <mergeCell ref="L12:M12"/>
    <mergeCell ref="L13:M13"/>
    <mergeCell ref="L14:M14"/>
    <mergeCell ref="L1:M2"/>
    <mergeCell ref="L3:M3"/>
    <mergeCell ref="L5:M5"/>
    <mergeCell ref="L6:M6"/>
    <mergeCell ref="L7:M7"/>
    <mergeCell ref="L8:M8"/>
    <mergeCell ref="A1:A2"/>
    <mergeCell ref="B1:B2"/>
    <mergeCell ref="C1:D1"/>
    <mergeCell ref="E1:E2"/>
    <mergeCell ref="F1:H1"/>
    <mergeCell ref="I1:K1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Q271"/>
  <sheetViews>
    <sheetView tabSelected="1" zoomScalePageLayoutView="0" workbookViewId="0" topLeftCell="A238">
      <selection activeCell="B14" sqref="B14"/>
    </sheetView>
  </sheetViews>
  <sheetFormatPr defaultColWidth="9.00390625" defaultRowHeight="12.75"/>
  <cols>
    <col min="1" max="1" width="3.375" style="1" customWidth="1"/>
    <col min="2" max="2" width="26.625" style="1" customWidth="1"/>
    <col min="3" max="3" width="9.75390625" style="1" customWidth="1"/>
    <col min="4" max="4" width="11.125" style="75" customWidth="1"/>
    <col min="5" max="5" width="4.25390625" style="1" customWidth="1"/>
    <col min="6" max="6" width="3.625" style="1" customWidth="1"/>
    <col min="7" max="7" width="5.375" style="75" customWidth="1"/>
    <col min="8" max="8" width="4.125" style="75" customWidth="1"/>
    <col min="9" max="9" width="10.75390625" style="75" customWidth="1"/>
    <col min="10" max="10" width="4.375" style="1" customWidth="1"/>
    <col min="11" max="11" width="3.875" style="75" customWidth="1"/>
    <col min="12" max="12" width="11.125" style="75" customWidth="1"/>
    <col min="13" max="13" width="10.375" style="75" bestFit="1" customWidth="1"/>
    <col min="14" max="14" width="10.25390625" style="75" customWidth="1"/>
    <col min="15" max="15" width="4.875" style="75" customWidth="1"/>
    <col min="16" max="16" width="9.75390625" style="1" customWidth="1"/>
    <col min="17" max="19" width="9.125" style="1" customWidth="1"/>
    <col min="20" max="16384" width="9.125" style="1" customWidth="1"/>
  </cols>
  <sheetData>
    <row r="2" ht="12.75" hidden="1"/>
    <row r="3" spans="13:17" ht="12.75">
      <c r="M3" s="119" t="s">
        <v>211</v>
      </c>
      <c r="N3" s="119"/>
      <c r="O3" s="119"/>
      <c r="P3" s="119"/>
      <c r="Q3" s="119"/>
    </row>
    <row r="4" spans="13:17" ht="12.75">
      <c r="M4" s="119" t="s">
        <v>212</v>
      </c>
      <c r="N4" s="119"/>
      <c r="O4" s="119"/>
      <c r="P4" s="119"/>
      <c r="Q4" s="119"/>
    </row>
    <row r="5" spans="13:17" ht="12.75">
      <c r="M5" s="119" t="s">
        <v>213</v>
      </c>
      <c r="N5" s="119"/>
      <c r="O5" s="119"/>
      <c r="P5" s="119"/>
      <c r="Q5" s="119"/>
    </row>
    <row r="6" spans="13:17" ht="12.75">
      <c r="M6" s="119" t="s">
        <v>214</v>
      </c>
      <c r="N6" s="119"/>
      <c r="O6" s="119"/>
      <c r="P6" s="119"/>
      <c r="Q6" s="119"/>
    </row>
    <row r="7" spans="1:9" ht="15" customHeight="1">
      <c r="A7" s="122"/>
      <c r="B7" s="122"/>
      <c r="C7" s="122"/>
      <c r="D7" s="89"/>
      <c r="E7" s="2"/>
      <c r="F7" s="2"/>
      <c r="G7" s="89"/>
      <c r="H7" s="89"/>
      <c r="I7" s="89"/>
    </row>
    <row r="8" spans="1:17" ht="12.75">
      <c r="A8" s="118" t="s">
        <v>12</v>
      </c>
      <c r="B8" s="118" t="s">
        <v>13</v>
      </c>
      <c r="C8" s="118" t="s">
        <v>14</v>
      </c>
      <c r="D8" s="118" t="s">
        <v>1</v>
      </c>
      <c r="E8" s="118"/>
      <c r="F8" s="118"/>
      <c r="G8" s="132" t="s">
        <v>2</v>
      </c>
      <c r="H8" s="132" t="s">
        <v>3</v>
      </c>
      <c r="I8" s="132"/>
      <c r="J8" s="118" t="s">
        <v>17</v>
      </c>
      <c r="K8" s="118" t="s">
        <v>18</v>
      </c>
      <c r="L8" s="118"/>
      <c r="M8" s="118"/>
      <c r="N8" s="118"/>
      <c r="O8" s="118"/>
      <c r="P8" s="118" t="s">
        <v>4</v>
      </c>
      <c r="Q8" s="121"/>
    </row>
    <row r="9" spans="1:17" ht="12.75">
      <c r="A9" s="118"/>
      <c r="B9" s="118"/>
      <c r="C9" s="118"/>
      <c r="D9" s="118"/>
      <c r="E9" s="118"/>
      <c r="F9" s="118"/>
      <c r="G9" s="132"/>
      <c r="H9" s="132"/>
      <c r="I9" s="132"/>
      <c r="J9" s="118"/>
      <c r="K9" s="118"/>
      <c r="L9" s="118"/>
      <c r="M9" s="118"/>
      <c r="N9" s="118"/>
      <c r="O9" s="118"/>
      <c r="P9" s="118"/>
      <c r="Q9" s="121"/>
    </row>
    <row r="10" spans="1:17" ht="12.75">
      <c r="A10" s="118"/>
      <c r="B10" s="118"/>
      <c r="C10" s="118"/>
      <c r="D10" s="131" t="s">
        <v>15</v>
      </c>
      <c r="E10" s="120" t="s">
        <v>5</v>
      </c>
      <c r="F10" s="120" t="s">
        <v>6</v>
      </c>
      <c r="G10" s="132"/>
      <c r="H10" s="132"/>
      <c r="I10" s="132"/>
      <c r="J10" s="118"/>
      <c r="K10" s="118"/>
      <c r="L10" s="118"/>
      <c r="M10" s="118"/>
      <c r="N10" s="118"/>
      <c r="O10" s="118"/>
      <c r="P10" s="118"/>
      <c r="Q10" s="3"/>
    </row>
    <row r="11" spans="1:17" ht="61.5" customHeight="1">
      <c r="A11" s="118"/>
      <c r="B11" s="118"/>
      <c r="C11" s="118"/>
      <c r="D11" s="131"/>
      <c r="E11" s="120"/>
      <c r="F11" s="120"/>
      <c r="G11" s="132"/>
      <c r="H11" s="131" t="s">
        <v>7</v>
      </c>
      <c r="I11" s="131" t="s">
        <v>8</v>
      </c>
      <c r="J11" s="118"/>
      <c r="K11" s="131" t="s">
        <v>7</v>
      </c>
      <c r="L11" s="131" t="s">
        <v>9</v>
      </c>
      <c r="M11" s="131" t="s">
        <v>16</v>
      </c>
      <c r="N11" s="131" t="s">
        <v>444</v>
      </c>
      <c r="O11" s="131" t="s">
        <v>11</v>
      </c>
      <c r="P11" s="118"/>
      <c r="Q11" s="121"/>
    </row>
    <row r="12" spans="1:17" ht="12.75">
      <c r="A12" s="118"/>
      <c r="B12" s="118"/>
      <c r="C12" s="118"/>
      <c r="D12" s="131"/>
      <c r="E12" s="120"/>
      <c r="F12" s="120"/>
      <c r="G12" s="132"/>
      <c r="H12" s="131"/>
      <c r="I12" s="131"/>
      <c r="J12" s="118"/>
      <c r="K12" s="131"/>
      <c r="L12" s="131"/>
      <c r="M12" s="131"/>
      <c r="N12" s="131"/>
      <c r="O12" s="131"/>
      <c r="P12" s="118"/>
      <c r="Q12" s="121"/>
    </row>
    <row r="13" spans="1:17" ht="12.75">
      <c r="A13" s="5">
        <v>1</v>
      </c>
      <c r="B13" s="5">
        <v>2</v>
      </c>
      <c r="C13" s="5">
        <v>3</v>
      </c>
      <c r="D13" s="76">
        <v>4</v>
      </c>
      <c r="E13" s="5">
        <v>5</v>
      </c>
      <c r="F13" s="5">
        <v>6</v>
      </c>
      <c r="G13" s="76">
        <v>7</v>
      </c>
      <c r="H13" s="76">
        <v>8</v>
      </c>
      <c r="I13" s="76">
        <v>9</v>
      </c>
      <c r="J13" s="5">
        <v>10</v>
      </c>
      <c r="K13" s="76">
        <v>11</v>
      </c>
      <c r="L13" s="76">
        <v>12</v>
      </c>
      <c r="M13" s="76">
        <v>13</v>
      </c>
      <c r="N13" s="76">
        <v>14</v>
      </c>
      <c r="O13" s="76">
        <v>15</v>
      </c>
      <c r="P13" s="5">
        <v>16</v>
      </c>
      <c r="Q13" s="3"/>
    </row>
    <row r="14" spans="1:17" ht="25.5">
      <c r="A14" s="5"/>
      <c r="B14" s="133" t="s">
        <v>447</v>
      </c>
      <c r="C14" s="5"/>
      <c r="D14" s="76"/>
      <c r="E14" s="5"/>
      <c r="F14" s="5"/>
      <c r="G14" s="76"/>
      <c r="H14" s="76"/>
      <c r="I14" s="76"/>
      <c r="J14" s="5"/>
      <c r="K14" s="76"/>
      <c r="L14" s="76"/>
      <c r="M14" s="76"/>
      <c r="N14" s="76"/>
      <c r="O14" s="76"/>
      <c r="P14" s="5"/>
      <c r="Q14" s="3"/>
    </row>
    <row r="15" spans="1:17" ht="12.75">
      <c r="A15" s="4">
        <v>1</v>
      </c>
      <c r="B15" s="22" t="s">
        <v>235</v>
      </c>
      <c r="C15" s="22"/>
      <c r="D15" s="92">
        <v>101300001</v>
      </c>
      <c r="E15" s="6"/>
      <c r="F15" s="6"/>
      <c r="G15" s="55" t="s">
        <v>210</v>
      </c>
      <c r="H15" s="77">
        <v>1</v>
      </c>
      <c r="I15" s="82">
        <v>65785</v>
      </c>
      <c r="J15" s="6"/>
      <c r="K15" s="77">
        <v>1</v>
      </c>
      <c r="L15" s="82">
        <v>65785</v>
      </c>
      <c r="M15" s="82">
        <v>65785</v>
      </c>
      <c r="N15" s="82">
        <f>L15-M15</f>
        <v>0</v>
      </c>
      <c r="O15" s="77">
        <v>20</v>
      </c>
      <c r="P15" s="4" t="s">
        <v>252</v>
      </c>
      <c r="Q15" s="3"/>
    </row>
    <row r="16" spans="1:17" ht="12.75">
      <c r="A16" s="4">
        <v>2</v>
      </c>
      <c r="B16" s="22" t="s">
        <v>246</v>
      </c>
      <c r="C16" s="22"/>
      <c r="D16" s="92">
        <v>101300002</v>
      </c>
      <c r="E16" s="6"/>
      <c r="F16" s="6"/>
      <c r="G16" s="55" t="s">
        <v>210</v>
      </c>
      <c r="H16" s="77">
        <v>1</v>
      </c>
      <c r="I16" s="82">
        <v>2911</v>
      </c>
      <c r="J16" s="6"/>
      <c r="K16" s="77">
        <v>1</v>
      </c>
      <c r="L16" s="82">
        <v>2911</v>
      </c>
      <c r="M16" s="82">
        <v>2911</v>
      </c>
      <c r="N16" s="82">
        <f>L16-M16</f>
        <v>0</v>
      </c>
      <c r="O16" s="77">
        <v>15</v>
      </c>
      <c r="P16" s="4" t="s">
        <v>252</v>
      </c>
      <c r="Q16" s="3"/>
    </row>
    <row r="17" spans="1:17" ht="12.75">
      <c r="A17" s="4">
        <v>3</v>
      </c>
      <c r="B17" s="22" t="s">
        <v>247</v>
      </c>
      <c r="C17" s="22"/>
      <c r="D17" s="92">
        <v>101300003</v>
      </c>
      <c r="E17" s="6"/>
      <c r="F17" s="6"/>
      <c r="G17" s="55" t="s">
        <v>210</v>
      </c>
      <c r="H17" s="77">
        <v>1</v>
      </c>
      <c r="I17" s="82">
        <v>398</v>
      </c>
      <c r="J17" s="6"/>
      <c r="K17" s="77">
        <v>1</v>
      </c>
      <c r="L17" s="82">
        <v>398</v>
      </c>
      <c r="M17" s="82">
        <v>398</v>
      </c>
      <c r="N17" s="82">
        <f>L17-M17</f>
        <v>0</v>
      </c>
      <c r="O17" s="77">
        <v>15</v>
      </c>
      <c r="P17" s="4" t="s">
        <v>252</v>
      </c>
      <c r="Q17" s="3"/>
    </row>
    <row r="18" spans="1:17" ht="24">
      <c r="A18" s="4">
        <v>4</v>
      </c>
      <c r="B18" s="6" t="s">
        <v>253</v>
      </c>
      <c r="C18" s="56" t="s">
        <v>254</v>
      </c>
      <c r="D18" s="55">
        <v>101300001</v>
      </c>
      <c r="E18" s="6"/>
      <c r="F18" s="6"/>
      <c r="G18" s="93" t="s">
        <v>255</v>
      </c>
      <c r="H18" s="77">
        <v>1</v>
      </c>
      <c r="I18" s="51">
        <v>6982517</v>
      </c>
      <c r="J18" s="6"/>
      <c r="K18" s="77">
        <v>1</v>
      </c>
      <c r="L18" s="51">
        <v>6982517</v>
      </c>
      <c r="M18" s="51">
        <v>421008.85</v>
      </c>
      <c r="N18" s="82">
        <f>L18-M18</f>
        <v>6561508.15</v>
      </c>
      <c r="O18" s="80">
        <v>20</v>
      </c>
      <c r="P18" s="4" t="s">
        <v>316</v>
      </c>
      <c r="Q18" s="3"/>
    </row>
    <row r="19" spans="1:17" ht="12.75">
      <c r="A19" s="4">
        <v>5</v>
      </c>
      <c r="B19" s="6" t="s">
        <v>256</v>
      </c>
      <c r="C19" s="6"/>
      <c r="D19" s="55">
        <v>101300002</v>
      </c>
      <c r="E19" s="6"/>
      <c r="F19" s="6"/>
      <c r="G19" s="93" t="s">
        <v>255</v>
      </c>
      <c r="H19" s="77">
        <v>1</v>
      </c>
      <c r="I19" s="51">
        <v>4610</v>
      </c>
      <c r="J19" s="49"/>
      <c r="K19" s="77">
        <v>1</v>
      </c>
      <c r="L19" s="51">
        <v>4610</v>
      </c>
      <c r="M19" s="51">
        <v>4610</v>
      </c>
      <c r="N19" s="82">
        <f>L19-M19</f>
        <v>0</v>
      </c>
      <c r="O19" s="80">
        <v>15</v>
      </c>
      <c r="P19" s="4" t="s">
        <v>316</v>
      </c>
      <c r="Q19" s="3"/>
    </row>
    <row r="20" spans="1:17" ht="12.75">
      <c r="A20" s="4"/>
      <c r="B20" s="6"/>
      <c r="C20" s="6"/>
      <c r="D20" s="55"/>
      <c r="E20" s="6"/>
      <c r="F20" s="6"/>
      <c r="G20" s="93"/>
      <c r="H20" s="78">
        <f>SUM(H15:H19)</f>
        <v>5</v>
      </c>
      <c r="I20" s="78">
        <f>SUM(I15:I19)</f>
        <v>7056221</v>
      </c>
      <c r="J20" s="74"/>
      <c r="K20" s="78">
        <f>SUM(K15:K19)</f>
        <v>5</v>
      </c>
      <c r="L20" s="79">
        <f>SUM(L15:L19)</f>
        <v>7056221</v>
      </c>
      <c r="M20" s="79">
        <f>SUM(M15:M19)</f>
        <v>494712.85</v>
      </c>
      <c r="N20" s="79">
        <f>SUM(N15:N19)</f>
        <v>6561508.15</v>
      </c>
      <c r="O20" s="78">
        <f>SUM(O15:O19)</f>
        <v>85</v>
      </c>
      <c r="P20" s="4"/>
      <c r="Q20" s="3"/>
    </row>
    <row r="21" spans="1:17" ht="12.75">
      <c r="A21" s="4"/>
      <c r="B21" s="134" t="s">
        <v>448</v>
      </c>
      <c r="C21" s="6"/>
      <c r="D21" s="55"/>
      <c r="E21" s="6"/>
      <c r="F21" s="6"/>
      <c r="G21" s="93"/>
      <c r="H21" s="77"/>
      <c r="I21" s="51"/>
      <c r="J21" s="49"/>
      <c r="K21" s="77"/>
      <c r="L21" s="51"/>
      <c r="M21" s="51"/>
      <c r="N21" s="51"/>
      <c r="O21" s="80"/>
      <c r="P21" s="4"/>
      <c r="Q21" s="3"/>
    </row>
    <row r="22" spans="1:17" ht="12.75">
      <c r="A22" s="4">
        <v>6</v>
      </c>
      <c r="B22" s="22" t="s">
        <v>248</v>
      </c>
      <c r="C22" s="22"/>
      <c r="D22" s="92">
        <v>101400001</v>
      </c>
      <c r="E22" s="6"/>
      <c r="F22" s="6"/>
      <c r="G22" s="55" t="s">
        <v>210</v>
      </c>
      <c r="H22" s="77">
        <v>1</v>
      </c>
      <c r="I22" s="83">
        <v>5658</v>
      </c>
      <c r="J22" s="6"/>
      <c r="K22" s="77">
        <v>1</v>
      </c>
      <c r="L22" s="83">
        <v>5658</v>
      </c>
      <c r="M22" s="83">
        <v>5658</v>
      </c>
      <c r="N22" s="83">
        <f>L22-M22</f>
        <v>0</v>
      </c>
      <c r="O22" s="77">
        <v>5</v>
      </c>
      <c r="P22" s="4" t="s">
        <v>252</v>
      </c>
      <c r="Q22" s="3"/>
    </row>
    <row r="23" spans="1:17" ht="12.75" customHeight="1">
      <c r="A23" s="4">
        <v>7</v>
      </c>
      <c r="B23" s="6" t="s">
        <v>257</v>
      </c>
      <c r="C23" s="6"/>
      <c r="D23" s="55">
        <v>101400001</v>
      </c>
      <c r="E23" s="6"/>
      <c r="F23" s="6"/>
      <c r="G23" s="93" t="s">
        <v>210</v>
      </c>
      <c r="H23" s="77">
        <v>1</v>
      </c>
      <c r="I23" s="51">
        <v>468</v>
      </c>
      <c r="J23" s="49"/>
      <c r="K23" s="77">
        <v>1</v>
      </c>
      <c r="L23" s="51">
        <v>468</v>
      </c>
      <c r="M23" s="51">
        <v>468</v>
      </c>
      <c r="N23" s="83">
        <f aca="true" t="shared" si="0" ref="N23:N48">L23-M23</f>
        <v>0</v>
      </c>
      <c r="O23" s="80">
        <v>5</v>
      </c>
      <c r="P23" s="4" t="s">
        <v>316</v>
      </c>
      <c r="Q23" s="3"/>
    </row>
    <row r="24" spans="1:17" ht="12.75">
      <c r="A24" s="4">
        <v>8</v>
      </c>
      <c r="B24" s="6" t="s">
        <v>258</v>
      </c>
      <c r="C24" s="6"/>
      <c r="D24" s="55">
        <v>101400002</v>
      </c>
      <c r="E24" s="6"/>
      <c r="F24" s="6"/>
      <c r="G24" s="93" t="s">
        <v>210</v>
      </c>
      <c r="H24" s="77">
        <v>1</v>
      </c>
      <c r="I24" s="51">
        <v>1738</v>
      </c>
      <c r="J24" s="49"/>
      <c r="K24" s="77">
        <v>1</v>
      </c>
      <c r="L24" s="51">
        <v>1738</v>
      </c>
      <c r="M24" s="51">
        <v>1738</v>
      </c>
      <c r="N24" s="83">
        <f t="shared" si="0"/>
        <v>0</v>
      </c>
      <c r="O24" s="80">
        <v>5</v>
      </c>
      <c r="P24" s="4" t="s">
        <v>316</v>
      </c>
      <c r="Q24" s="3"/>
    </row>
    <row r="25" spans="1:17" ht="12.75">
      <c r="A25" s="4">
        <v>9</v>
      </c>
      <c r="B25" s="6" t="s">
        <v>259</v>
      </c>
      <c r="C25" s="6"/>
      <c r="D25" s="55">
        <v>101400003</v>
      </c>
      <c r="E25" s="6"/>
      <c r="F25" s="6"/>
      <c r="G25" s="93" t="s">
        <v>210</v>
      </c>
      <c r="H25" s="77">
        <v>1</v>
      </c>
      <c r="I25" s="51">
        <v>4092</v>
      </c>
      <c r="J25" s="49"/>
      <c r="K25" s="77">
        <v>1</v>
      </c>
      <c r="L25" s="51">
        <v>4092</v>
      </c>
      <c r="M25" s="51">
        <v>4092</v>
      </c>
      <c r="N25" s="83">
        <f t="shared" si="0"/>
        <v>0</v>
      </c>
      <c r="O25" s="80">
        <v>5</v>
      </c>
      <c r="P25" s="4" t="s">
        <v>316</v>
      </c>
      <c r="Q25" s="3"/>
    </row>
    <row r="26" spans="1:17" ht="12.75">
      <c r="A26" s="4">
        <v>10</v>
      </c>
      <c r="B26" s="6" t="s">
        <v>260</v>
      </c>
      <c r="C26" s="6"/>
      <c r="D26" s="55">
        <v>101400004</v>
      </c>
      <c r="E26" s="6"/>
      <c r="F26" s="6"/>
      <c r="G26" s="93" t="s">
        <v>210</v>
      </c>
      <c r="H26" s="77">
        <v>1</v>
      </c>
      <c r="I26" s="51">
        <v>3083</v>
      </c>
      <c r="J26" s="49"/>
      <c r="K26" s="77">
        <v>1</v>
      </c>
      <c r="L26" s="51">
        <v>3083</v>
      </c>
      <c r="M26" s="51">
        <v>3083</v>
      </c>
      <c r="N26" s="83">
        <f t="shared" si="0"/>
        <v>0</v>
      </c>
      <c r="O26" s="80">
        <v>5</v>
      </c>
      <c r="P26" s="4" t="s">
        <v>316</v>
      </c>
      <c r="Q26" s="3"/>
    </row>
    <row r="27" spans="1:17" ht="12.75">
      <c r="A27" s="4">
        <v>11</v>
      </c>
      <c r="B27" s="6" t="s">
        <v>261</v>
      </c>
      <c r="C27" s="6"/>
      <c r="D27" s="55">
        <v>101400005</v>
      </c>
      <c r="E27" s="6"/>
      <c r="F27" s="6"/>
      <c r="G27" s="93" t="s">
        <v>210</v>
      </c>
      <c r="H27" s="77">
        <v>1</v>
      </c>
      <c r="I27" s="51">
        <v>800</v>
      </c>
      <c r="J27" s="49"/>
      <c r="K27" s="77">
        <v>1</v>
      </c>
      <c r="L27" s="51">
        <v>800</v>
      </c>
      <c r="M27" s="51">
        <v>800</v>
      </c>
      <c r="N27" s="83">
        <f t="shared" si="0"/>
        <v>0</v>
      </c>
      <c r="O27" s="80">
        <v>5</v>
      </c>
      <c r="P27" s="4" t="s">
        <v>316</v>
      </c>
      <c r="Q27" s="3"/>
    </row>
    <row r="28" spans="1:17" ht="12.75">
      <c r="A28" s="4">
        <v>12</v>
      </c>
      <c r="B28" s="6" t="s">
        <v>262</v>
      </c>
      <c r="C28" s="6"/>
      <c r="D28" s="55">
        <v>101400006</v>
      </c>
      <c r="E28" s="6"/>
      <c r="F28" s="6"/>
      <c r="G28" s="93" t="s">
        <v>210</v>
      </c>
      <c r="H28" s="77">
        <v>1</v>
      </c>
      <c r="I28" s="51">
        <v>1000</v>
      </c>
      <c r="J28" s="49"/>
      <c r="K28" s="77">
        <v>1</v>
      </c>
      <c r="L28" s="51">
        <v>1000</v>
      </c>
      <c r="M28" s="51">
        <v>1000</v>
      </c>
      <c r="N28" s="83">
        <f t="shared" si="0"/>
        <v>0</v>
      </c>
      <c r="O28" s="80">
        <v>5</v>
      </c>
      <c r="P28" s="4" t="s">
        <v>316</v>
      </c>
      <c r="Q28" s="3"/>
    </row>
    <row r="29" spans="1:17" ht="12.75">
      <c r="A29" s="4">
        <v>13</v>
      </c>
      <c r="B29" s="6" t="s">
        <v>263</v>
      </c>
      <c r="C29" s="6"/>
      <c r="D29" s="55" t="s">
        <v>264</v>
      </c>
      <c r="E29" s="6"/>
      <c r="F29" s="6"/>
      <c r="G29" s="93" t="s">
        <v>210</v>
      </c>
      <c r="H29" s="77">
        <v>2</v>
      </c>
      <c r="I29" s="51">
        <v>3840</v>
      </c>
      <c r="J29" s="49"/>
      <c r="K29" s="77">
        <v>2</v>
      </c>
      <c r="L29" s="51">
        <v>3840</v>
      </c>
      <c r="M29" s="51">
        <v>1536</v>
      </c>
      <c r="N29" s="83">
        <f t="shared" si="0"/>
        <v>2304</v>
      </c>
      <c r="O29" s="80">
        <v>5</v>
      </c>
      <c r="P29" s="4" t="s">
        <v>316</v>
      </c>
      <c r="Q29" s="3"/>
    </row>
    <row r="30" spans="1:17" ht="12.75">
      <c r="A30" s="4">
        <v>14</v>
      </c>
      <c r="B30" s="6" t="s">
        <v>265</v>
      </c>
      <c r="C30" s="6"/>
      <c r="D30" s="55">
        <v>101400009</v>
      </c>
      <c r="E30" s="6"/>
      <c r="F30" s="6"/>
      <c r="G30" s="93" t="s">
        <v>210</v>
      </c>
      <c r="H30" s="77">
        <v>1</v>
      </c>
      <c r="I30" s="51">
        <v>1440</v>
      </c>
      <c r="J30" s="49"/>
      <c r="K30" s="77">
        <v>1</v>
      </c>
      <c r="L30" s="51">
        <v>1440</v>
      </c>
      <c r="M30" s="51">
        <v>516</v>
      </c>
      <c r="N30" s="83">
        <f t="shared" si="0"/>
        <v>924</v>
      </c>
      <c r="O30" s="80">
        <v>5</v>
      </c>
      <c r="P30" s="4" t="s">
        <v>316</v>
      </c>
      <c r="Q30" s="3"/>
    </row>
    <row r="31" spans="1:17" ht="12.75">
      <c r="A31" s="4">
        <v>15</v>
      </c>
      <c r="B31" s="6" t="s">
        <v>266</v>
      </c>
      <c r="C31" s="6">
        <v>2019</v>
      </c>
      <c r="D31" s="55">
        <v>101400010</v>
      </c>
      <c r="E31" s="6"/>
      <c r="F31" s="6"/>
      <c r="G31" s="93" t="s">
        <v>210</v>
      </c>
      <c r="H31" s="77">
        <v>1</v>
      </c>
      <c r="I31" s="51">
        <v>33581</v>
      </c>
      <c r="J31" s="49"/>
      <c r="K31" s="77">
        <v>1</v>
      </c>
      <c r="L31" s="51">
        <v>33581</v>
      </c>
      <c r="M31" s="51">
        <v>13432.4</v>
      </c>
      <c r="N31" s="83">
        <f t="shared" si="0"/>
        <v>20148.6</v>
      </c>
      <c r="O31" s="80">
        <v>5</v>
      </c>
      <c r="P31" s="4" t="s">
        <v>316</v>
      </c>
      <c r="Q31" s="3"/>
    </row>
    <row r="32" spans="1:17" ht="25.5">
      <c r="A32" s="4">
        <v>16</v>
      </c>
      <c r="B32" s="6" t="s">
        <v>267</v>
      </c>
      <c r="C32" s="6">
        <v>2019</v>
      </c>
      <c r="D32" s="55">
        <v>101400011</v>
      </c>
      <c r="E32" s="6"/>
      <c r="F32" s="6"/>
      <c r="G32" s="93" t="s">
        <v>210</v>
      </c>
      <c r="H32" s="77">
        <v>1</v>
      </c>
      <c r="I32" s="51">
        <v>8768</v>
      </c>
      <c r="J32" s="49"/>
      <c r="K32" s="77">
        <v>1</v>
      </c>
      <c r="L32" s="51">
        <v>8768</v>
      </c>
      <c r="M32" s="51">
        <v>3506.6</v>
      </c>
      <c r="N32" s="83">
        <f t="shared" si="0"/>
        <v>5261.4</v>
      </c>
      <c r="O32" s="80">
        <v>5</v>
      </c>
      <c r="P32" s="4" t="s">
        <v>316</v>
      </c>
      <c r="Q32" s="3"/>
    </row>
    <row r="33" spans="1:17" ht="12.75">
      <c r="A33" s="4">
        <v>17</v>
      </c>
      <c r="B33" s="6" t="s">
        <v>268</v>
      </c>
      <c r="C33" s="6">
        <v>2019</v>
      </c>
      <c r="D33" s="55" t="s">
        <v>269</v>
      </c>
      <c r="E33" s="6"/>
      <c r="F33" s="6"/>
      <c r="G33" s="93" t="s">
        <v>210</v>
      </c>
      <c r="H33" s="77">
        <v>4</v>
      </c>
      <c r="I33" s="51">
        <v>35500</v>
      </c>
      <c r="J33" s="49"/>
      <c r="K33" s="77">
        <v>4</v>
      </c>
      <c r="L33" s="51">
        <v>35500</v>
      </c>
      <c r="M33" s="51">
        <v>14200</v>
      </c>
      <c r="N33" s="83">
        <f t="shared" si="0"/>
        <v>21300</v>
      </c>
      <c r="O33" s="80">
        <v>5</v>
      </c>
      <c r="P33" s="4" t="s">
        <v>316</v>
      </c>
      <c r="Q33" s="3"/>
    </row>
    <row r="34" spans="1:17" ht="76.5">
      <c r="A34" s="4">
        <v>18</v>
      </c>
      <c r="B34" s="6" t="s">
        <v>270</v>
      </c>
      <c r="C34" s="6">
        <v>2019</v>
      </c>
      <c r="D34" s="55">
        <v>101400017</v>
      </c>
      <c r="E34" s="6"/>
      <c r="F34" s="6"/>
      <c r="G34" s="93" t="s">
        <v>210</v>
      </c>
      <c r="H34" s="77">
        <v>1</v>
      </c>
      <c r="I34" s="51">
        <v>56630</v>
      </c>
      <c r="J34" s="49"/>
      <c r="K34" s="77">
        <v>1</v>
      </c>
      <c r="L34" s="51">
        <v>56630</v>
      </c>
      <c r="M34" s="51">
        <v>22652</v>
      </c>
      <c r="N34" s="83">
        <f t="shared" si="0"/>
        <v>33978</v>
      </c>
      <c r="O34" s="80">
        <v>5</v>
      </c>
      <c r="P34" s="4" t="s">
        <v>316</v>
      </c>
      <c r="Q34" s="3"/>
    </row>
    <row r="35" spans="1:17" ht="51">
      <c r="A35" s="4">
        <v>19</v>
      </c>
      <c r="B35" s="53" t="s">
        <v>271</v>
      </c>
      <c r="C35" s="6">
        <v>2019</v>
      </c>
      <c r="D35" s="55">
        <v>101400018</v>
      </c>
      <c r="E35" s="6"/>
      <c r="F35" s="6" t="s">
        <v>272</v>
      </c>
      <c r="G35" s="93" t="s">
        <v>210</v>
      </c>
      <c r="H35" s="77">
        <v>1</v>
      </c>
      <c r="I35" s="51">
        <v>41520</v>
      </c>
      <c r="J35" s="49"/>
      <c r="K35" s="77">
        <v>1</v>
      </c>
      <c r="L35" s="51">
        <v>41520</v>
      </c>
      <c r="M35" s="51">
        <v>16608</v>
      </c>
      <c r="N35" s="83">
        <f t="shared" si="0"/>
        <v>24912</v>
      </c>
      <c r="O35" s="80">
        <v>5</v>
      </c>
      <c r="P35" s="4" t="s">
        <v>316</v>
      </c>
      <c r="Q35" s="3"/>
    </row>
    <row r="36" spans="1:17" ht="15">
      <c r="A36" s="4">
        <v>20</v>
      </c>
      <c r="B36" s="54" t="s">
        <v>273</v>
      </c>
      <c r="C36" s="6">
        <v>2019</v>
      </c>
      <c r="D36" s="55" t="s">
        <v>274</v>
      </c>
      <c r="E36" s="6"/>
      <c r="F36" s="6"/>
      <c r="G36" s="93" t="s">
        <v>210</v>
      </c>
      <c r="H36" s="77">
        <v>3</v>
      </c>
      <c r="I36" s="51">
        <v>21750</v>
      </c>
      <c r="J36" s="49"/>
      <c r="K36" s="77">
        <v>3</v>
      </c>
      <c r="L36" s="51">
        <v>21750</v>
      </c>
      <c r="M36" s="51">
        <v>8700</v>
      </c>
      <c r="N36" s="83">
        <f t="shared" si="0"/>
        <v>13050</v>
      </c>
      <c r="O36" s="80">
        <v>5</v>
      </c>
      <c r="P36" s="4" t="s">
        <v>316</v>
      </c>
      <c r="Q36" s="3"/>
    </row>
    <row r="37" spans="1:17" ht="12.75">
      <c r="A37" s="4">
        <v>21</v>
      </c>
      <c r="B37" s="60" t="s">
        <v>275</v>
      </c>
      <c r="C37" s="6">
        <v>2019</v>
      </c>
      <c r="D37" s="55" t="s">
        <v>276</v>
      </c>
      <c r="E37" s="6"/>
      <c r="F37" s="6"/>
      <c r="G37" s="93" t="s">
        <v>210</v>
      </c>
      <c r="H37" s="77">
        <v>2</v>
      </c>
      <c r="I37" s="51">
        <v>39000</v>
      </c>
      <c r="J37" s="49"/>
      <c r="K37" s="77">
        <v>2</v>
      </c>
      <c r="L37" s="51">
        <v>39000</v>
      </c>
      <c r="M37" s="51">
        <v>15600</v>
      </c>
      <c r="N37" s="83">
        <f t="shared" si="0"/>
        <v>23400</v>
      </c>
      <c r="O37" s="80">
        <v>5</v>
      </c>
      <c r="P37" s="4" t="s">
        <v>316</v>
      </c>
      <c r="Q37" s="3"/>
    </row>
    <row r="38" spans="1:17" ht="12.75">
      <c r="A38" s="4">
        <v>22</v>
      </c>
      <c r="B38" s="60" t="s">
        <v>277</v>
      </c>
      <c r="C38" s="6">
        <v>2020</v>
      </c>
      <c r="D38" s="55" t="s">
        <v>278</v>
      </c>
      <c r="E38" s="6"/>
      <c r="F38" s="6"/>
      <c r="G38" s="93" t="s">
        <v>210</v>
      </c>
      <c r="H38" s="77">
        <v>4</v>
      </c>
      <c r="I38" s="51">
        <v>65920</v>
      </c>
      <c r="J38" s="49"/>
      <c r="K38" s="77">
        <v>4</v>
      </c>
      <c r="L38" s="51">
        <v>65920</v>
      </c>
      <c r="M38" s="51">
        <v>13184</v>
      </c>
      <c r="N38" s="83">
        <f t="shared" si="0"/>
        <v>52736</v>
      </c>
      <c r="O38" s="80">
        <v>5</v>
      </c>
      <c r="P38" s="4" t="s">
        <v>316</v>
      </c>
      <c r="Q38" s="3"/>
    </row>
    <row r="39" spans="1:17" ht="12.75">
      <c r="A39" s="4">
        <v>23</v>
      </c>
      <c r="B39" s="60" t="s">
        <v>279</v>
      </c>
      <c r="C39" s="6">
        <v>2020</v>
      </c>
      <c r="D39" s="55">
        <v>101400028</v>
      </c>
      <c r="E39" s="6"/>
      <c r="F39" s="6"/>
      <c r="G39" s="93" t="s">
        <v>210</v>
      </c>
      <c r="H39" s="77">
        <v>1</v>
      </c>
      <c r="I39" s="51">
        <v>17064</v>
      </c>
      <c r="J39" s="49"/>
      <c r="K39" s="77">
        <v>1</v>
      </c>
      <c r="L39" s="51">
        <v>17064</v>
      </c>
      <c r="M39" s="51">
        <v>3412.8</v>
      </c>
      <c r="N39" s="83">
        <f t="shared" si="0"/>
        <v>13651.2</v>
      </c>
      <c r="O39" s="80">
        <v>5</v>
      </c>
      <c r="P39" s="4" t="s">
        <v>316</v>
      </c>
      <c r="Q39" s="3"/>
    </row>
    <row r="40" spans="1:17" ht="12.75">
      <c r="A40" s="4">
        <v>24</v>
      </c>
      <c r="B40" s="60" t="s">
        <v>280</v>
      </c>
      <c r="C40" s="6">
        <v>2020</v>
      </c>
      <c r="D40" s="55">
        <v>101400029</v>
      </c>
      <c r="E40" s="6"/>
      <c r="F40" s="6"/>
      <c r="G40" s="93" t="s">
        <v>210</v>
      </c>
      <c r="H40" s="77">
        <v>1</v>
      </c>
      <c r="I40" s="51">
        <v>24678</v>
      </c>
      <c r="J40" s="49"/>
      <c r="K40" s="77">
        <v>1</v>
      </c>
      <c r="L40" s="51">
        <v>24678</v>
      </c>
      <c r="M40" s="51">
        <v>4935.6</v>
      </c>
      <c r="N40" s="83">
        <f t="shared" si="0"/>
        <v>19742.4</v>
      </c>
      <c r="O40" s="80">
        <v>5</v>
      </c>
      <c r="P40" s="4" t="s">
        <v>316</v>
      </c>
      <c r="Q40" s="3"/>
    </row>
    <row r="41" spans="1:17" ht="12.75">
      <c r="A41" s="4">
        <v>25</v>
      </c>
      <c r="B41" s="60" t="s">
        <v>281</v>
      </c>
      <c r="C41" s="6">
        <v>2020</v>
      </c>
      <c r="D41" s="55">
        <v>101400030</v>
      </c>
      <c r="E41" s="6"/>
      <c r="F41" s="6"/>
      <c r="G41" s="93" t="s">
        <v>210</v>
      </c>
      <c r="H41" s="77">
        <v>1</v>
      </c>
      <c r="I41" s="51">
        <v>7993</v>
      </c>
      <c r="J41" s="49"/>
      <c r="K41" s="77">
        <v>1</v>
      </c>
      <c r="L41" s="51">
        <v>7993</v>
      </c>
      <c r="M41" s="51">
        <v>1598.6</v>
      </c>
      <c r="N41" s="83">
        <f t="shared" si="0"/>
        <v>6394.4</v>
      </c>
      <c r="O41" s="80">
        <v>5</v>
      </c>
      <c r="P41" s="4" t="s">
        <v>316</v>
      </c>
      <c r="Q41" s="3"/>
    </row>
    <row r="42" spans="1:17" ht="12.75">
      <c r="A42" s="4">
        <v>26</v>
      </c>
      <c r="B42" s="60" t="s">
        <v>282</v>
      </c>
      <c r="C42" s="6">
        <v>2020</v>
      </c>
      <c r="D42" s="55" t="s">
        <v>283</v>
      </c>
      <c r="E42" s="6"/>
      <c r="F42" s="6"/>
      <c r="G42" s="93" t="s">
        <v>210</v>
      </c>
      <c r="H42" s="77">
        <v>2</v>
      </c>
      <c r="I42" s="51">
        <v>59680</v>
      </c>
      <c r="J42" s="49"/>
      <c r="K42" s="77">
        <v>2</v>
      </c>
      <c r="L42" s="51">
        <v>59680</v>
      </c>
      <c r="M42" s="51">
        <v>11936</v>
      </c>
      <c r="N42" s="83">
        <f t="shared" si="0"/>
        <v>47744</v>
      </c>
      <c r="O42" s="80">
        <v>5</v>
      </c>
      <c r="P42" s="4" t="s">
        <v>316</v>
      </c>
      <c r="Q42" s="3"/>
    </row>
    <row r="43" spans="1:17" ht="25.5">
      <c r="A43" s="4">
        <v>27</v>
      </c>
      <c r="B43" s="53" t="s">
        <v>284</v>
      </c>
      <c r="C43" s="6">
        <v>2020</v>
      </c>
      <c r="D43" s="55" t="s">
        <v>285</v>
      </c>
      <c r="E43" s="6"/>
      <c r="F43" s="6"/>
      <c r="G43" s="93" t="s">
        <v>210</v>
      </c>
      <c r="H43" s="77">
        <v>2</v>
      </c>
      <c r="I43" s="51">
        <v>17400</v>
      </c>
      <c r="J43" s="49"/>
      <c r="K43" s="77">
        <v>2</v>
      </c>
      <c r="L43" s="51">
        <v>17400</v>
      </c>
      <c r="M43" s="84">
        <v>3480</v>
      </c>
      <c r="N43" s="83">
        <f t="shared" si="0"/>
        <v>13920</v>
      </c>
      <c r="O43" s="80">
        <v>5</v>
      </c>
      <c r="P43" s="4" t="s">
        <v>316</v>
      </c>
      <c r="Q43" s="3"/>
    </row>
    <row r="44" spans="1:17" ht="12.75">
      <c r="A44" s="4">
        <v>28</v>
      </c>
      <c r="B44" s="60" t="s">
        <v>286</v>
      </c>
      <c r="C44" s="6">
        <v>2020</v>
      </c>
      <c r="D44" s="55">
        <v>101400035</v>
      </c>
      <c r="E44" s="6"/>
      <c r="F44" s="6"/>
      <c r="G44" s="93" t="s">
        <v>210</v>
      </c>
      <c r="H44" s="77">
        <v>1</v>
      </c>
      <c r="I44" s="51">
        <v>39400</v>
      </c>
      <c r="J44" s="49"/>
      <c r="K44" s="77">
        <v>1</v>
      </c>
      <c r="L44" s="51">
        <v>39400</v>
      </c>
      <c r="M44" s="51">
        <v>7880</v>
      </c>
      <c r="N44" s="83">
        <f t="shared" si="0"/>
        <v>31520</v>
      </c>
      <c r="O44" s="80">
        <v>5</v>
      </c>
      <c r="P44" s="4" t="s">
        <v>316</v>
      </c>
      <c r="Q44" s="3"/>
    </row>
    <row r="45" spans="1:17" ht="12.75">
      <c r="A45" s="4">
        <v>29</v>
      </c>
      <c r="B45" s="60" t="s">
        <v>287</v>
      </c>
      <c r="C45" s="6">
        <v>2020</v>
      </c>
      <c r="D45" s="55">
        <v>101400036</v>
      </c>
      <c r="E45" s="6"/>
      <c r="F45" s="6"/>
      <c r="G45" s="93" t="s">
        <v>210</v>
      </c>
      <c r="H45" s="77">
        <v>1</v>
      </c>
      <c r="I45" s="51">
        <v>123300</v>
      </c>
      <c r="J45" s="49"/>
      <c r="K45" s="77">
        <v>1</v>
      </c>
      <c r="L45" s="51">
        <v>123300</v>
      </c>
      <c r="M45" s="51">
        <v>24660</v>
      </c>
      <c r="N45" s="83">
        <f t="shared" si="0"/>
        <v>98640</v>
      </c>
      <c r="O45" s="80">
        <v>5</v>
      </c>
      <c r="P45" s="4" t="s">
        <v>316</v>
      </c>
      <c r="Q45" s="3"/>
    </row>
    <row r="46" spans="1:17" ht="12.75">
      <c r="A46" s="4">
        <v>30</v>
      </c>
      <c r="B46" s="60" t="s">
        <v>288</v>
      </c>
      <c r="C46" s="6">
        <v>2020</v>
      </c>
      <c r="D46" s="55">
        <v>101400037</v>
      </c>
      <c r="E46" s="6"/>
      <c r="F46" s="6"/>
      <c r="G46" s="93" t="s">
        <v>210</v>
      </c>
      <c r="H46" s="77">
        <v>1</v>
      </c>
      <c r="I46" s="51">
        <v>6780</v>
      </c>
      <c r="J46" s="49"/>
      <c r="K46" s="77">
        <v>1</v>
      </c>
      <c r="L46" s="51">
        <v>6780</v>
      </c>
      <c r="M46" s="51">
        <v>1356</v>
      </c>
      <c r="N46" s="83">
        <f t="shared" si="0"/>
        <v>5424</v>
      </c>
      <c r="O46" s="80">
        <v>5</v>
      </c>
      <c r="P46" s="4" t="s">
        <v>316</v>
      </c>
      <c r="Q46" s="3"/>
    </row>
    <row r="47" spans="1:17" ht="12.75">
      <c r="A47" s="4">
        <v>31</v>
      </c>
      <c r="B47" s="60" t="s">
        <v>289</v>
      </c>
      <c r="C47" s="6">
        <v>2020</v>
      </c>
      <c r="D47" s="55">
        <v>101400038</v>
      </c>
      <c r="E47" s="6"/>
      <c r="F47" s="6"/>
      <c r="G47" s="93" t="s">
        <v>210</v>
      </c>
      <c r="H47" s="77">
        <v>1</v>
      </c>
      <c r="I47" s="51">
        <v>6380</v>
      </c>
      <c r="J47" s="49"/>
      <c r="K47" s="77">
        <v>1</v>
      </c>
      <c r="L47" s="51">
        <v>6380</v>
      </c>
      <c r="M47" s="51">
        <v>1276</v>
      </c>
      <c r="N47" s="83">
        <f t="shared" si="0"/>
        <v>5104</v>
      </c>
      <c r="O47" s="80">
        <v>5</v>
      </c>
      <c r="P47" s="4" t="s">
        <v>316</v>
      </c>
      <c r="Q47" s="3"/>
    </row>
    <row r="48" spans="1:17" ht="12.75">
      <c r="A48" s="4">
        <v>32</v>
      </c>
      <c r="B48" s="60" t="s">
        <v>290</v>
      </c>
      <c r="C48" s="6">
        <v>2020</v>
      </c>
      <c r="D48" s="55">
        <v>101400039</v>
      </c>
      <c r="E48" s="6"/>
      <c r="F48" s="6"/>
      <c r="G48" s="93" t="s">
        <v>210</v>
      </c>
      <c r="H48" s="77">
        <v>1</v>
      </c>
      <c r="I48" s="51">
        <v>29950</v>
      </c>
      <c r="J48" s="49"/>
      <c r="K48" s="77">
        <v>1</v>
      </c>
      <c r="L48" s="51">
        <v>29950</v>
      </c>
      <c r="M48" s="51">
        <v>5990</v>
      </c>
      <c r="N48" s="83">
        <f t="shared" si="0"/>
        <v>23960</v>
      </c>
      <c r="O48" s="80">
        <v>5</v>
      </c>
      <c r="P48" s="4" t="s">
        <v>316</v>
      </c>
      <c r="Q48" s="3"/>
    </row>
    <row r="49" spans="1:17" ht="12.75">
      <c r="A49" s="4"/>
      <c r="B49" s="60"/>
      <c r="C49" s="6"/>
      <c r="D49" s="55"/>
      <c r="E49" s="6"/>
      <c r="F49" s="6"/>
      <c r="G49" s="93"/>
      <c r="H49" s="78">
        <f>SUM(H22:H48)</f>
        <v>39</v>
      </c>
      <c r="I49" s="79">
        <f>SUM(I22:I48)</f>
        <v>657413</v>
      </c>
      <c r="J49" s="74"/>
      <c r="K49" s="78">
        <f>SUM(K22:K48)</f>
        <v>39</v>
      </c>
      <c r="L49" s="79">
        <f>SUM(L22:L48)</f>
        <v>657413</v>
      </c>
      <c r="M49" s="79">
        <f>SUM(M22:M48)</f>
        <v>193299</v>
      </c>
      <c r="N49" s="79">
        <f>SUM(N22:N48)</f>
        <v>464114</v>
      </c>
      <c r="O49" s="78">
        <f>SUM(O22:O48)</f>
        <v>135</v>
      </c>
      <c r="P49" s="4"/>
      <c r="Q49" s="3"/>
    </row>
    <row r="50" spans="1:17" ht="12.75">
      <c r="A50" s="4"/>
      <c r="B50" s="135" t="s">
        <v>449</v>
      </c>
      <c r="C50" s="6"/>
      <c r="D50" s="55"/>
      <c r="E50" s="6"/>
      <c r="F50" s="6"/>
      <c r="G50" s="93"/>
      <c r="H50" s="77"/>
      <c r="I50" s="51"/>
      <c r="J50" s="49"/>
      <c r="K50" s="77"/>
      <c r="L50" s="51"/>
      <c r="M50" s="51"/>
      <c r="N50" s="51"/>
      <c r="O50" s="80"/>
      <c r="P50" s="4"/>
      <c r="Q50" s="3"/>
    </row>
    <row r="51" spans="1:17" ht="12.75">
      <c r="A51" s="4">
        <v>33</v>
      </c>
      <c r="B51" s="22" t="s">
        <v>236</v>
      </c>
      <c r="C51" s="6"/>
      <c r="D51" s="92">
        <v>101600001</v>
      </c>
      <c r="E51" s="6"/>
      <c r="F51" s="6"/>
      <c r="G51" s="55" t="s">
        <v>210</v>
      </c>
      <c r="H51" s="77">
        <v>1</v>
      </c>
      <c r="I51" s="82">
        <v>105</v>
      </c>
      <c r="J51" s="6"/>
      <c r="K51" s="77">
        <v>1</v>
      </c>
      <c r="L51" s="82">
        <v>105</v>
      </c>
      <c r="M51" s="82">
        <v>105</v>
      </c>
      <c r="N51" s="82">
        <f>L51-M51</f>
        <v>0</v>
      </c>
      <c r="O51" s="77">
        <v>4</v>
      </c>
      <c r="P51" s="4" t="s">
        <v>245</v>
      </c>
      <c r="Q51" s="3"/>
    </row>
    <row r="52" spans="1:17" ht="12.75">
      <c r="A52" s="4">
        <v>34</v>
      </c>
      <c r="B52" s="22" t="s">
        <v>236</v>
      </c>
      <c r="C52" s="6"/>
      <c r="D52" s="92">
        <v>101600002</v>
      </c>
      <c r="E52" s="6"/>
      <c r="F52" s="6"/>
      <c r="G52" s="55" t="s">
        <v>210</v>
      </c>
      <c r="H52" s="77">
        <v>1</v>
      </c>
      <c r="I52" s="82">
        <v>105</v>
      </c>
      <c r="J52" s="6"/>
      <c r="K52" s="77">
        <v>1</v>
      </c>
      <c r="L52" s="82">
        <v>105</v>
      </c>
      <c r="M52" s="82">
        <v>105</v>
      </c>
      <c r="N52" s="82">
        <f aca="true" t="shared" si="1" ref="N52:N60">L52-M52</f>
        <v>0</v>
      </c>
      <c r="O52" s="77">
        <v>4</v>
      </c>
      <c r="P52" s="4" t="s">
        <v>245</v>
      </c>
      <c r="Q52" s="3"/>
    </row>
    <row r="53" spans="1:17" ht="12.75">
      <c r="A53" s="4">
        <v>35</v>
      </c>
      <c r="B53" s="60" t="s">
        <v>291</v>
      </c>
      <c r="C53" s="6">
        <v>2019</v>
      </c>
      <c r="D53" s="55">
        <v>101600001</v>
      </c>
      <c r="E53" s="6"/>
      <c r="F53" s="6"/>
      <c r="G53" s="93" t="s">
        <v>210</v>
      </c>
      <c r="H53" s="77">
        <v>1</v>
      </c>
      <c r="I53" s="51">
        <v>17420</v>
      </c>
      <c r="J53" s="49"/>
      <c r="K53" s="77">
        <v>1</v>
      </c>
      <c r="L53" s="51">
        <v>17420</v>
      </c>
      <c r="M53" s="51">
        <v>8710</v>
      </c>
      <c r="N53" s="82">
        <f t="shared" si="1"/>
        <v>8710</v>
      </c>
      <c r="O53" s="80">
        <v>4</v>
      </c>
      <c r="P53" s="4" t="s">
        <v>316</v>
      </c>
      <c r="Q53" s="3"/>
    </row>
    <row r="54" spans="1:17" ht="51">
      <c r="A54" s="4">
        <v>36</v>
      </c>
      <c r="B54" s="53" t="s">
        <v>292</v>
      </c>
      <c r="C54" s="6">
        <v>2019</v>
      </c>
      <c r="D54" s="55">
        <v>101600002</v>
      </c>
      <c r="E54" s="6"/>
      <c r="F54" s="6"/>
      <c r="G54" s="93" t="s">
        <v>210</v>
      </c>
      <c r="H54" s="77">
        <v>1</v>
      </c>
      <c r="I54" s="51">
        <v>23408</v>
      </c>
      <c r="J54" s="49"/>
      <c r="K54" s="77">
        <v>1</v>
      </c>
      <c r="L54" s="51">
        <v>23408</v>
      </c>
      <c r="M54" s="51">
        <v>11704</v>
      </c>
      <c r="N54" s="82">
        <f t="shared" si="1"/>
        <v>11704</v>
      </c>
      <c r="O54" s="80">
        <v>4</v>
      </c>
      <c r="P54" s="4" t="s">
        <v>316</v>
      </c>
      <c r="Q54" s="3"/>
    </row>
    <row r="55" spans="1:17" ht="12.75">
      <c r="A55" s="4">
        <v>37</v>
      </c>
      <c r="B55" s="53" t="s">
        <v>293</v>
      </c>
      <c r="C55" s="6">
        <v>2019</v>
      </c>
      <c r="D55" s="55">
        <v>101600003</v>
      </c>
      <c r="E55" s="6"/>
      <c r="F55" s="6"/>
      <c r="G55" s="93" t="s">
        <v>210</v>
      </c>
      <c r="H55" s="77">
        <v>1</v>
      </c>
      <c r="I55" s="51">
        <v>22123</v>
      </c>
      <c r="J55" s="49"/>
      <c r="K55" s="77">
        <v>1</v>
      </c>
      <c r="L55" s="51">
        <v>22123</v>
      </c>
      <c r="M55" s="51">
        <v>11061.5</v>
      </c>
      <c r="N55" s="82">
        <f t="shared" si="1"/>
        <v>11061.5</v>
      </c>
      <c r="O55" s="80">
        <v>4</v>
      </c>
      <c r="P55" s="4" t="s">
        <v>316</v>
      </c>
      <c r="Q55" s="3"/>
    </row>
    <row r="56" spans="1:17" ht="89.25">
      <c r="A56" s="4">
        <v>38</v>
      </c>
      <c r="B56" s="53" t="s">
        <v>294</v>
      </c>
      <c r="C56" s="6">
        <v>2019</v>
      </c>
      <c r="D56" s="55">
        <v>101600004</v>
      </c>
      <c r="E56" s="6"/>
      <c r="F56" s="6"/>
      <c r="G56" s="93" t="s">
        <v>210</v>
      </c>
      <c r="H56" s="77">
        <v>1</v>
      </c>
      <c r="I56" s="51">
        <v>53680</v>
      </c>
      <c r="J56" s="49"/>
      <c r="K56" s="77">
        <v>1</v>
      </c>
      <c r="L56" s="51">
        <v>53680</v>
      </c>
      <c r="M56" s="51">
        <v>26840</v>
      </c>
      <c r="N56" s="82">
        <f t="shared" si="1"/>
        <v>26840</v>
      </c>
      <c r="O56" s="80">
        <v>4</v>
      </c>
      <c r="P56" s="4" t="s">
        <v>316</v>
      </c>
      <c r="Q56" s="3"/>
    </row>
    <row r="57" spans="1:17" ht="12.75">
      <c r="A57" s="4">
        <v>39</v>
      </c>
      <c r="B57" s="60" t="s">
        <v>295</v>
      </c>
      <c r="C57" s="6">
        <v>2020</v>
      </c>
      <c r="D57" s="55">
        <v>101600005</v>
      </c>
      <c r="E57" s="6"/>
      <c r="F57" s="6"/>
      <c r="G57" s="93" t="s">
        <v>210</v>
      </c>
      <c r="H57" s="77">
        <v>1</v>
      </c>
      <c r="I57" s="51">
        <v>16100</v>
      </c>
      <c r="J57" s="49"/>
      <c r="K57" s="77">
        <v>1</v>
      </c>
      <c r="L57" s="51">
        <v>16100</v>
      </c>
      <c r="M57" s="51">
        <v>4025</v>
      </c>
      <c r="N57" s="82">
        <f t="shared" si="1"/>
        <v>12075</v>
      </c>
      <c r="O57" s="80">
        <v>4</v>
      </c>
      <c r="P57" s="4" t="s">
        <v>316</v>
      </c>
      <c r="Q57" s="3"/>
    </row>
    <row r="58" spans="1:17" ht="12.75">
      <c r="A58" s="4">
        <v>40</v>
      </c>
      <c r="B58" s="60" t="s">
        <v>296</v>
      </c>
      <c r="C58" s="6">
        <v>2020</v>
      </c>
      <c r="D58" s="55">
        <v>101600006</v>
      </c>
      <c r="E58" s="6"/>
      <c r="F58" s="6"/>
      <c r="G58" s="93" t="s">
        <v>210</v>
      </c>
      <c r="H58" s="77">
        <v>1</v>
      </c>
      <c r="I58" s="51">
        <v>6930</v>
      </c>
      <c r="J58" s="49"/>
      <c r="K58" s="77">
        <v>1</v>
      </c>
      <c r="L58" s="51">
        <v>6930</v>
      </c>
      <c r="M58" s="51">
        <v>1732.5</v>
      </c>
      <c r="N58" s="82">
        <f t="shared" si="1"/>
        <v>5197.5</v>
      </c>
      <c r="O58" s="80">
        <v>4</v>
      </c>
      <c r="P58" s="4" t="s">
        <v>316</v>
      </c>
      <c r="Q58" s="3"/>
    </row>
    <row r="59" spans="1:17" ht="12.75">
      <c r="A59" s="4">
        <v>41</v>
      </c>
      <c r="B59" s="60" t="s">
        <v>297</v>
      </c>
      <c r="C59" s="6">
        <v>2020</v>
      </c>
      <c r="D59" s="55">
        <v>101600007</v>
      </c>
      <c r="E59" s="6"/>
      <c r="F59" s="6"/>
      <c r="G59" s="93" t="s">
        <v>210</v>
      </c>
      <c r="H59" s="77">
        <v>1</v>
      </c>
      <c r="I59" s="51">
        <v>23000</v>
      </c>
      <c r="J59" s="49"/>
      <c r="K59" s="77">
        <v>1</v>
      </c>
      <c r="L59" s="51">
        <v>23000</v>
      </c>
      <c r="M59" s="51">
        <v>5750</v>
      </c>
      <c r="N59" s="82">
        <f t="shared" si="1"/>
        <v>17250</v>
      </c>
      <c r="O59" s="80">
        <v>4</v>
      </c>
      <c r="P59" s="4" t="s">
        <v>316</v>
      </c>
      <c r="Q59" s="3"/>
    </row>
    <row r="60" spans="1:17" ht="12.75">
      <c r="A60" s="4"/>
      <c r="B60" s="60" t="s">
        <v>298</v>
      </c>
      <c r="C60" s="55">
        <v>2020</v>
      </c>
      <c r="D60" s="55" t="s">
        <v>299</v>
      </c>
      <c r="E60" s="6"/>
      <c r="F60" s="6"/>
      <c r="G60" s="93" t="s">
        <v>210</v>
      </c>
      <c r="H60" s="77">
        <v>2</v>
      </c>
      <c r="I60" s="51">
        <v>15434</v>
      </c>
      <c r="J60" s="49"/>
      <c r="K60" s="77">
        <v>2</v>
      </c>
      <c r="L60" s="51">
        <v>15434</v>
      </c>
      <c r="M60" s="51">
        <v>3858.5</v>
      </c>
      <c r="N60" s="82">
        <f t="shared" si="1"/>
        <v>11575.5</v>
      </c>
      <c r="O60" s="80">
        <v>4</v>
      </c>
      <c r="P60" s="4" t="s">
        <v>316</v>
      </c>
      <c r="Q60" s="3"/>
    </row>
    <row r="61" spans="1:17" ht="12.75">
      <c r="A61" s="4"/>
      <c r="B61" s="60"/>
      <c r="C61" s="55"/>
      <c r="D61" s="55"/>
      <c r="E61" s="6"/>
      <c r="F61" s="6"/>
      <c r="G61" s="93"/>
      <c r="H61" s="78">
        <f>SUM(H51:H60)</f>
        <v>11</v>
      </c>
      <c r="I61" s="79">
        <f>SUM(I51:I60)</f>
        <v>178305</v>
      </c>
      <c r="J61" s="79"/>
      <c r="K61" s="78">
        <f>SUM(K51:K60)</f>
        <v>11</v>
      </c>
      <c r="L61" s="79">
        <f>SUM(L51:L60)</f>
        <v>178305</v>
      </c>
      <c r="M61" s="79">
        <f>SUM(M51:M60)</f>
        <v>73891.5</v>
      </c>
      <c r="N61" s="79">
        <f>SUM(N51:N60)</f>
        <v>104413.5</v>
      </c>
      <c r="O61" s="78">
        <f>SUM(O51:O60)</f>
        <v>40</v>
      </c>
      <c r="P61" s="4"/>
      <c r="Q61" s="3"/>
    </row>
    <row r="62" spans="1:17" ht="25.5">
      <c r="A62" s="4">
        <v>42</v>
      </c>
      <c r="B62" s="136" t="s">
        <v>446</v>
      </c>
      <c r="C62" s="76"/>
      <c r="D62" s="76"/>
      <c r="E62" s="91"/>
      <c r="F62" s="91"/>
      <c r="G62" s="97"/>
      <c r="H62" s="78"/>
      <c r="I62" s="79"/>
      <c r="J62" s="79"/>
      <c r="K62" s="78"/>
      <c r="L62" s="79"/>
      <c r="M62" s="79"/>
      <c r="N62" s="79"/>
      <c r="O62" s="78"/>
      <c r="P62" s="5"/>
      <c r="Q62" s="3"/>
    </row>
    <row r="63" spans="1:17" ht="12.75">
      <c r="A63" s="4">
        <v>43</v>
      </c>
      <c r="B63" s="22" t="s">
        <v>237</v>
      </c>
      <c r="C63" s="6"/>
      <c r="D63" s="92">
        <v>11130001</v>
      </c>
      <c r="E63" s="6"/>
      <c r="F63" s="6"/>
      <c r="G63" s="55" t="s">
        <v>210</v>
      </c>
      <c r="H63" s="77">
        <v>1</v>
      </c>
      <c r="I63" s="82">
        <v>36</v>
      </c>
      <c r="J63" s="6"/>
      <c r="K63" s="77">
        <v>1</v>
      </c>
      <c r="L63" s="82">
        <v>36</v>
      </c>
      <c r="M63" s="82">
        <f>ROUND(L63/2,2)</f>
        <v>18</v>
      </c>
      <c r="N63" s="82">
        <f>L63-M63</f>
        <v>18</v>
      </c>
      <c r="O63" s="77"/>
      <c r="P63" s="4" t="s">
        <v>245</v>
      </c>
      <c r="Q63" s="3"/>
    </row>
    <row r="64" spans="1:17" ht="12.75">
      <c r="A64" s="4">
        <v>44</v>
      </c>
      <c r="B64" s="22" t="s">
        <v>238</v>
      </c>
      <c r="C64" s="6"/>
      <c r="D64" s="92">
        <v>11130012</v>
      </c>
      <c r="E64" s="6"/>
      <c r="F64" s="6"/>
      <c r="G64" s="55" t="s">
        <v>210</v>
      </c>
      <c r="H64" s="77">
        <v>1</v>
      </c>
      <c r="I64" s="82">
        <v>20</v>
      </c>
      <c r="J64" s="6"/>
      <c r="K64" s="77">
        <v>1</v>
      </c>
      <c r="L64" s="82">
        <v>20</v>
      </c>
      <c r="M64" s="82">
        <f aca="true" t="shared" si="2" ref="M64:M83">L64/2</f>
        <v>10</v>
      </c>
      <c r="N64" s="82">
        <f aca="true" t="shared" si="3" ref="N64:N127">L64-M64</f>
        <v>10</v>
      </c>
      <c r="O64" s="77"/>
      <c r="P64" s="4" t="s">
        <v>245</v>
      </c>
      <c r="Q64" s="3"/>
    </row>
    <row r="65" spans="1:17" ht="12.75">
      <c r="A65" s="4">
        <v>45</v>
      </c>
      <c r="B65" s="22" t="s">
        <v>238</v>
      </c>
      <c r="C65" s="6"/>
      <c r="D65" s="92">
        <v>11130013</v>
      </c>
      <c r="E65" s="6"/>
      <c r="F65" s="6"/>
      <c r="G65" s="55" t="s">
        <v>210</v>
      </c>
      <c r="H65" s="77">
        <v>1</v>
      </c>
      <c r="I65" s="82">
        <v>20</v>
      </c>
      <c r="J65" s="6"/>
      <c r="K65" s="77">
        <v>1</v>
      </c>
      <c r="L65" s="82">
        <v>20</v>
      </c>
      <c r="M65" s="82">
        <f t="shared" si="2"/>
        <v>10</v>
      </c>
      <c r="N65" s="82">
        <f t="shared" si="3"/>
        <v>10</v>
      </c>
      <c r="O65" s="77"/>
      <c r="P65" s="4" t="s">
        <v>245</v>
      </c>
      <c r="Q65" s="3"/>
    </row>
    <row r="66" spans="1:17" ht="12.75">
      <c r="A66" s="4">
        <v>46</v>
      </c>
      <c r="B66" s="22" t="s">
        <v>238</v>
      </c>
      <c r="C66" s="6"/>
      <c r="D66" s="92">
        <v>11130014</v>
      </c>
      <c r="E66" s="6"/>
      <c r="F66" s="6"/>
      <c r="G66" s="55" t="s">
        <v>210</v>
      </c>
      <c r="H66" s="77">
        <v>1</v>
      </c>
      <c r="I66" s="82">
        <v>20</v>
      </c>
      <c r="J66" s="6"/>
      <c r="K66" s="77">
        <v>1</v>
      </c>
      <c r="L66" s="82">
        <v>20</v>
      </c>
      <c r="M66" s="82">
        <f t="shared" si="2"/>
        <v>10</v>
      </c>
      <c r="N66" s="82">
        <f t="shared" si="3"/>
        <v>10</v>
      </c>
      <c r="O66" s="77"/>
      <c r="P66" s="4" t="s">
        <v>245</v>
      </c>
      <c r="Q66" s="3"/>
    </row>
    <row r="67" spans="1:17" ht="12.75">
      <c r="A67" s="4">
        <v>47</v>
      </c>
      <c r="B67" s="22" t="s">
        <v>238</v>
      </c>
      <c r="C67" s="6"/>
      <c r="D67" s="92">
        <v>11130015</v>
      </c>
      <c r="E67" s="6"/>
      <c r="F67" s="6"/>
      <c r="G67" s="55" t="s">
        <v>210</v>
      </c>
      <c r="H67" s="77">
        <v>1</v>
      </c>
      <c r="I67" s="82">
        <v>20</v>
      </c>
      <c r="J67" s="6"/>
      <c r="K67" s="77">
        <v>1</v>
      </c>
      <c r="L67" s="82">
        <v>20</v>
      </c>
      <c r="M67" s="82">
        <f t="shared" si="2"/>
        <v>10</v>
      </c>
      <c r="N67" s="82">
        <f t="shared" si="3"/>
        <v>10</v>
      </c>
      <c r="O67" s="77"/>
      <c r="P67" s="4" t="s">
        <v>245</v>
      </c>
      <c r="Q67" s="3"/>
    </row>
    <row r="68" spans="1:17" ht="12.75">
      <c r="A68" s="4">
        <v>48</v>
      </c>
      <c r="B68" s="22" t="s">
        <v>238</v>
      </c>
      <c r="C68" s="6"/>
      <c r="D68" s="92">
        <v>11130016</v>
      </c>
      <c r="E68" s="6"/>
      <c r="F68" s="6"/>
      <c r="G68" s="55" t="s">
        <v>210</v>
      </c>
      <c r="H68" s="77">
        <v>1</v>
      </c>
      <c r="I68" s="82">
        <v>20</v>
      </c>
      <c r="J68" s="6"/>
      <c r="K68" s="77">
        <v>1</v>
      </c>
      <c r="L68" s="82">
        <v>20</v>
      </c>
      <c r="M68" s="82">
        <f t="shared" si="2"/>
        <v>10</v>
      </c>
      <c r="N68" s="82">
        <f t="shared" si="3"/>
        <v>10</v>
      </c>
      <c r="O68" s="77"/>
      <c r="P68" s="4" t="s">
        <v>245</v>
      </c>
      <c r="Q68" s="3"/>
    </row>
    <row r="69" spans="1:17" ht="12.75">
      <c r="A69" s="4">
        <v>49</v>
      </c>
      <c r="B69" s="22" t="s">
        <v>239</v>
      </c>
      <c r="C69" s="6"/>
      <c r="D69" s="92">
        <v>11130017</v>
      </c>
      <c r="E69" s="6"/>
      <c r="F69" s="6"/>
      <c r="G69" s="55" t="s">
        <v>210</v>
      </c>
      <c r="H69" s="77">
        <v>1</v>
      </c>
      <c r="I69" s="82">
        <v>328</v>
      </c>
      <c r="J69" s="6"/>
      <c r="K69" s="77">
        <v>1</v>
      </c>
      <c r="L69" s="82">
        <v>328</v>
      </c>
      <c r="M69" s="82">
        <f t="shared" si="2"/>
        <v>164</v>
      </c>
      <c r="N69" s="82">
        <f t="shared" si="3"/>
        <v>164</v>
      </c>
      <c r="O69" s="77"/>
      <c r="P69" s="4" t="s">
        <v>245</v>
      </c>
      <c r="Q69" s="3"/>
    </row>
    <row r="70" spans="1:17" ht="12.75">
      <c r="A70" s="4">
        <v>50</v>
      </c>
      <c r="B70" s="22" t="s">
        <v>237</v>
      </c>
      <c r="C70" s="6"/>
      <c r="D70" s="92">
        <v>11130018</v>
      </c>
      <c r="E70" s="6"/>
      <c r="F70" s="6"/>
      <c r="G70" s="55" t="s">
        <v>210</v>
      </c>
      <c r="H70" s="77">
        <v>1</v>
      </c>
      <c r="I70" s="82">
        <v>460</v>
      </c>
      <c r="J70" s="6"/>
      <c r="K70" s="77">
        <v>1</v>
      </c>
      <c r="L70" s="82">
        <v>460</v>
      </c>
      <c r="M70" s="82">
        <f t="shared" si="2"/>
        <v>230</v>
      </c>
      <c r="N70" s="82">
        <f t="shared" si="3"/>
        <v>230</v>
      </c>
      <c r="O70" s="77"/>
      <c r="P70" s="4" t="s">
        <v>245</v>
      </c>
      <c r="Q70" s="3"/>
    </row>
    <row r="71" spans="1:17" ht="12.75">
      <c r="A71" s="4">
        <v>51</v>
      </c>
      <c r="B71" s="22" t="s">
        <v>240</v>
      </c>
      <c r="C71" s="6"/>
      <c r="D71" s="92">
        <v>11130019</v>
      </c>
      <c r="E71" s="6"/>
      <c r="F71" s="6"/>
      <c r="G71" s="55" t="s">
        <v>210</v>
      </c>
      <c r="H71" s="77">
        <v>1</v>
      </c>
      <c r="I71" s="82">
        <v>512</v>
      </c>
      <c r="J71" s="6"/>
      <c r="K71" s="77">
        <v>1</v>
      </c>
      <c r="L71" s="82">
        <v>512</v>
      </c>
      <c r="M71" s="82">
        <f t="shared" si="2"/>
        <v>256</v>
      </c>
      <c r="N71" s="82">
        <f t="shared" si="3"/>
        <v>256</v>
      </c>
      <c r="O71" s="77"/>
      <c r="P71" s="4" t="s">
        <v>245</v>
      </c>
      <c r="Q71" s="3"/>
    </row>
    <row r="72" spans="1:17" ht="12.75">
      <c r="A72" s="4">
        <v>52</v>
      </c>
      <c r="B72" s="22" t="s">
        <v>241</v>
      </c>
      <c r="C72" s="6"/>
      <c r="D72" s="92">
        <v>11130020</v>
      </c>
      <c r="E72" s="6"/>
      <c r="F72" s="6"/>
      <c r="G72" s="55" t="s">
        <v>210</v>
      </c>
      <c r="H72" s="77">
        <v>1</v>
      </c>
      <c r="I72" s="82">
        <v>512</v>
      </c>
      <c r="J72" s="6"/>
      <c r="K72" s="77">
        <v>1</v>
      </c>
      <c r="L72" s="82">
        <v>512</v>
      </c>
      <c r="M72" s="82">
        <f t="shared" si="2"/>
        <v>256</v>
      </c>
      <c r="N72" s="82">
        <f t="shared" si="3"/>
        <v>256</v>
      </c>
      <c r="O72" s="77"/>
      <c r="P72" s="4" t="s">
        <v>245</v>
      </c>
      <c r="Q72" s="3"/>
    </row>
    <row r="73" spans="1:17" ht="12.75">
      <c r="A73" s="4">
        <v>53</v>
      </c>
      <c r="B73" s="22" t="s">
        <v>238</v>
      </c>
      <c r="C73" s="6"/>
      <c r="D73" s="92">
        <v>11130021</v>
      </c>
      <c r="E73" s="6"/>
      <c r="F73" s="6"/>
      <c r="G73" s="55" t="s">
        <v>210</v>
      </c>
      <c r="H73" s="77">
        <v>1</v>
      </c>
      <c r="I73" s="82">
        <v>153</v>
      </c>
      <c r="J73" s="6"/>
      <c r="K73" s="77">
        <v>1</v>
      </c>
      <c r="L73" s="82">
        <v>153</v>
      </c>
      <c r="M73" s="82">
        <f t="shared" si="2"/>
        <v>76.5</v>
      </c>
      <c r="N73" s="82">
        <f t="shared" si="3"/>
        <v>76.5</v>
      </c>
      <c r="O73" s="77"/>
      <c r="P73" s="4" t="s">
        <v>245</v>
      </c>
      <c r="Q73" s="3"/>
    </row>
    <row r="74" spans="1:17" ht="12.75">
      <c r="A74" s="4">
        <v>54</v>
      </c>
      <c r="B74" s="22" t="s">
        <v>242</v>
      </c>
      <c r="C74" s="6"/>
      <c r="D74" s="92">
        <v>11130022</v>
      </c>
      <c r="E74" s="6"/>
      <c r="F74" s="6"/>
      <c r="G74" s="55" t="s">
        <v>210</v>
      </c>
      <c r="H74" s="77">
        <v>1</v>
      </c>
      <c r="I74" s="82">
        <v>256</v>
      </c>
      <c r="J74" s="6"/>
      <c r="K74" s="77">
        <v>1</v>
      </c>
      <c r="L74" s="82">
        <v>256</v>
      </c>
      <c r="M74" s="82">
        <f t="shared" si="2"/>
        <v>128</v>
      </c>
      <c r="N74" s="82">
        <f t="shared" si="3"/>
        <v>128</v>
      </c>
      <c r="O74" s="77"/>
      <c r="P74" s="4" t="s">
        <v>245</v>
      </c>
      <c r="Q74" s="3"/>
    </row>
    <row r="75" spans="1:17" ht="12.75">
      <c r="A75" s="4">
        <v>55</v>
      </c>
      <c r="B75" s="22" t="s">
        <v>242</v>
      </c>
      <c r="C75" s="6"/>
      <c r="D75" s="92">
        <v>11130023</v>
      </c>
      <c r="E75" s="6"/>
      <c r="F75" s="6"/>
      <c r="G75" s="55" t="s">
        <v>210</v>
      </c>
      <c r="H75" s="77">
        <v>1</v>
      </c>
      <c r="I75" s="82">
        <v>596</v>
      </c>
      <c r="J75" s="6"/>
      <c r="K75" s="77">
        <v>1</v>
      </c>
      <c r="L75" s="82">
        <v>596</v>
      </c>
      <c r="M75" s="82">
        <f t="shared" si="2"/>
        <v>298</v>
      </c>
      <c r="N75" s="82">
        <f t="shared" si="3"/>
        <v>298</v>
      </c>
      <c r="O75" s="77"/>
      <c r="P75" s="4" t="s">
        <v>245</v>
      </c>
      <c r="Q75" s="3"/>
    </row>
    <row r="76" spans="1:17" ht="12.75">
      <c r="A76" s="4">
        <v>56</v>
      </c>
      <c r="B76" s="22" t="s">
        <v>243</v>
      </c>
      <c r="C76" s="6"/>
      <c r="D76" s="92">
        <v>11130024</v>
      </c>
      <c r="E76" s="6"/>
      <c r="F76" s="6"/>
      <c r="G76" s="55" t="s">
        <v>210</v>
      </c>
      <c r="H76" s="77">
        <v>1</v>
      </c>
      <c r="I76" s="82">
        <v>200</v>
      </c>
      <c r="J76" s="6"/>
      <c r="K76" s="77">
        <v>1</v>
      </c>
      <c r="L76" s="82">
        <v>200</v>
      </c>
      <c r="M76" s="82">
        <f t="shared" si="2"/>
        <v>100</v>
      </c>
      <c r="N76" s="82">
        <f t="shared" si="3"/>
        <v>100</v>
      </c>
      <c r="O76" s="77"/>
      <c r="P76" s="4" t="s">
        <v>245</v>
      </c>
      <c r="Q76" s="3"/>
    </row>
    <row r="77" spans="1:17" ht="12.75">
      <c r="A77" s="4">
        <v>57</v>
      </c>
      <c r="B77" s="22" t="s">
        <v>244</v>
      </c>
      <c r="C77" s="6"/>
      <c r="D77" s="92">
        <v>11130025</v>
      </c>
      <c r="E77" s="6"/>
      <c r="F77" s="6"/>
      <c r="G77" s="55" t="s">
        <v>210</v>
      </c>
      <c r="H77" s="77">
        <v>1</v>
      </c>
      <c r="I77" s="82">
        <v>965</v>
      </c>
      <c r="J77" s="6"/>
      <c r="K77" s="77">
        <v>1</v>
      </c>
      <c r="L77" s="82">
        <v>965</v>
      </c>
      <c r="M77" s="82">
        <f t="shared" si="2"/>
        <v>482.5</v>
      </c>
      <c r="N77" s="82">
        <f t="shared" si="3"/>
        <v>482.5</v>
      </c>
      <c r="O77" s="77"/>
      <c r="P77" s="4" t="s">
        <v>245</v>
      </c>
      <c r="Q77" s="3"/>
    </row>
    <row r="78" spans="1:17" ht="15">
      <c r="A78" s="4">
        <v>58</v>
      </c>
      <c r="B78" s="22" t="s">
        <v>249</v>
      </c>
      <c r="C78" s="6"/>
      <c r="D78" s="92">
        <v>11130004</v>
      </c>
      <c r="E78" s="6"/>
      <c r="F78" s="6"/>
      <c r="G78" s="55" t="s">
        <v>210</v>
      </c>
      <c r="H78" s="77">
        <v>1</v>
      </c>
      <c r="I78" s="85">
        <v>38</v>
      </c>
      <c r="J78" s="6"/>
      <c r="K78" s="77">
        <v>1</v>
      </c>
      <c r="L78" s="85">
        <v>38</v>
      </c>
      <c r="M78" s="86">
        <f t="shared" si="2"/>
        <v>19</v>
      </c>
      <c r="N78" s="82">
        <f t="shared" si="3"/>
        <v>19</v>
      </c>
      <c r="O78" s="77"/>
      <c r="P78" s="4" t="s">
        <v>252</v>
      </c>
      <c r="Q78" s="3"/>
    </row>
    <row r="79" spans="1:17" ht="15">
      <c r="A79" s="4">
        <v>59</v>
      </c>
      <c r="B79" s="22" t="s">
        <v>249</v>
      </c>
      <c r="C79" s="6"/>
      <c r="D79" s="92">
        <v>11130005</v>
      </c>
      <c r="E79" s="6"/>
      <c r="F79" s="6"/>
      <c r="G79" s="55" t="s">
        <v>210</v>
      </c>
      <c r="H79" s="77">
        <v>1</v>
      </c>
      <c r="I79" s="85">
        <v>38</v>
      </c>
      <c r="J79" s="6"/>
      <c r="K79" s="77">
        <v>1</v>
      </c>
      <c r="L79" s="85">
        <v>38</v>
      </c>
      <c r="M79" s="86">
        <f t="shared" si="2"/>
        <v>19</v>
      </c>
      <c r="N79" s="82">
        <f t="shared" si="3"/>
        <v>19</v>
      </c>
      <c r="O79" s="77"/>
      <c r="P79" s="4" t="s">
        <v>252</v>
      </c>
      <c r="Q79" s="3"/>
    </row>
    <row r="80" spans="1:17" ht="15">
      <c r="A80" s="4">
        <v>60</v>
      </c>
      <c r="B80" s="22" t="s">
        <v>249</v>
      </c>
      <c r="C80" s="6"/>
      <c r="D80" s="92">
        <v>11130015</v>
      </c>
      <c r="E80" s="6"/>
      <c r="F80" s="6"/>
      <c r="G80" s="55" t="s">
        <v>210</v>
      </c>
      <c r="H80" s="77">
        <v>1</v>
      </c>
      <c r="I80" s="85">
        <v>30</v>
      </c>
      <c r="J80" s="6"/>
      <c r="K80" s="77">
        <v>1</v>
      </c>
      <c r="L80" s="85">
        <v>30</v>
      </c>
      <c r="M80" s="86">
        <f t="shared" si="2"/>
        <v>15</v>
      </c>
      <c r="N80" s="82">
        <f t="shared" si="3"/>
        <v>15</v>
      </c>
      <c r="O80" s="77"/>
      <c r="P80" s="4" t="s">
        <v>252</v>
      </c>
      <c r="Q80" s="3"/>
    </row>
    <row r="81" spans="1:17" ht="15">
      <c r="A81" s="4">
        <v>61</v>
      </c>
      <c r="B81" s="22" t="s">
        <v>249</v>
      </c>
      <c r="C81" s="6"/>
      <c r="D81" s="92">
        <v>11130016</v>
      </c>
      <c r="E81" s="6"/>
      <c r="F81" s="6"/>
      <c r="G81" s="55" t="s">
        <v>210</v>
      </c>
      <c r="H81" s="77">
        <v>1</v>
      </c>
      <c r="I81" s="85">
        <v>30</v>
      </c>
      <c r="J81" s="6"/>
      <c r="K81" s="77">
        <v>1</v>
      </c>
      <c r="L81" s="85">
        <v>30</v>
      </c>
      <c r="M81" s="86">
        <f t="shared" si="2"/>
        <v>15</v>
      </c>
      <c r="N81" s="82">
        <f t="shared" si="3"/>
        <v>15</v>
      </c>
      <c r="O81" s="77"/>
      <c r="P81" s="4" t="s">
        <v>252</v>
      </c>
      <c r="Q81" s="3"/>
    </row>
    <row r="82" spans="1:17" ht="15">
      <c r="A82" s="4">
        <v>62</v>
      </c>
      <c r="B82" s="22" t="s">
        <v>249</v>
      </c>
      <c r="C82" s="6"/>
      <c r="D82" s="92">
        <v>11130020</v>
      </c>
      <c r="E82" s="6"/>
      <c r="F82" s="6"/>
      <c r="G82" s="55" t="s">
        <v>210</v>
      </c>
      <c r="H82" s="77">
        <v>1</v>
      </c>
      <c r="I82" s="85">
        <v>24</v>
      </c>
      <c r="J82" s="6"/>
      <c r="K82" s="77">
        <v>1</v>
      </c>
      <c r="L82" s="85">
        <v>24</v>
      </c>
      <c r="M82" s="86">
        <f t="shared" si="2"/>
        <v>12</v>
      </c>
      <c r="N82" s="82">
        <f t="shared" si="3"/>
        <v>12</v>
      </c>
      <c r="O82" s="77"/>
      <c r="P82" s="4" t="s">
        <v>252</v>
      </c>
      <c r="Q82" s="3"/>
    </row>
    <row r="83" spans="1:17" ht="15">
      <c r="A83" s="4">
        <v>63</v>
      </c>
      <c r="B83" s="22" t="s">
        <v>249</v>
      </c>
      <c r="C83" s="6"/>
      <c r="D83" s="92">
        <v>11130021</v>
      </c>
      <c r="E83" s="6"/>
      <c r="F83" s="6"/>
      <c r="G83" s="55" t="s">
        <v>210</v>
      </c>
      <c r="H83" s="77">
        <v>1</v>
      </c>
      <c r="I83" s="85">
        <v>24</v>
      </c>
      <c r="J83" s="6"/>
      <c r="K83" s="77">
        <v>1</v>
      </c>
      <c r="L83" s="85">
        <v>24</v>
      </c>
      <c r="M83" s="86">
        <f t="shared" si="2"/>
        <v>12</v>
      </c>
      <c r="N83" s="82">
        <f t="shared" si="3"/>
        <v>12</v>
      </c>
      <c r="O83" s="77"/>
      <c r="P83" s="4" t="s">
        <v>252</v>
      </c>
      <c r="Q83" s="3"/>
    </row>
    <row r="84" spans="1:17" ht="15">
      <c r="A84" s="4">
        <v>64</v>
      </c>
      <c r="B84" s="22" t="s">
        <v>249</v>
      </c>
      <c r="C84" s="6"/>
      <c r="D84" s="92">
        <v>11130022</v>
      </c>
      <c r="E84" s="6"/>
      <c r="F84" s="6"/>
      <c r="G84" s="55" t="s">
        <v>210</v>
      </c>
      <c r="H84" s="77">
        <v>1</v>
      </c>
      <c r="I84" s="85">
        <v>24</v>
      </c>
      <c r="J84" s="6"/>
      <c r="K84" s="77">
        <v>1</v>
      </c>
      <c r="L84" s="85">
        <v>24</v>
      </c>
      <c r="M84" s="86">
        <f>L84/2</f>
        <v>12</v>
      </c>
      <c r="N84" s="82">
        <f t="shared" si="3"/>
        <v>12</v>
      </c>
      <c r="O84" s="77"/>
      <c r="P84" s="4" t="s">
        <v>252</v>
      </c>
      <c r="Q84" s="3"/>
    </row>
    <row r="85" spans="1:17" ht="15">
      <c r="A85" s="4">
        <v>65</v>
      </c>
      <c r="B85" s="22" t="s">
        <v>250</v>
      </c>
      <c r="C85" s="6"/>
      <c r="D85" s="92">
        <v>11130024</v>
      </c>
      <c r="E85" s="6"/>
      <c r="F85" s="6"/>
      <c r="G85" s="55" t="s">
        <v>210</v>
      </c>
      <c r="H85" s="77">
        <v>1</v>
      </c>
      <c r="I85" s="85">
        <v>45</v>
      </c>
      <c r="J85" s="6"/>
      <c r="K85" s="77">
        <v>1</v>
      </c>
      <c r="L85" s="85">
        <v>45</v>
      </c>
      <c r="M85" s="86">
        <f>L85/2</f>
        <v>22.5</v>
      </c>
      <c r="N85" s="82">
        <f t="shared" si="3"/>
        <v>22.5</v>
      </c>
      <c r="O85" s="77"/>
      <c r="P85" s="4" t="s">
        <v>252</v>
      </c>
      <c r="Q85" s="3"/>
    </row>
    <row r="86" spans="1:17" ht="15">
      <c r="A86" s="4">
        <v>66</v>
      </c>
      <c r="B86" s="22" t="s">
        <v>216</v>
      </c>
      <c r="C86" s="6"/>
      <c r="D86" s="92">
        <v>11130025</v>
      </c>
      <c r="E86" s="6"/>
      <c r="F86" s="6"/>
      <c r="G86" s="55" t="s">
        <v>210</v>
      </c>
      <c r="H86" s="77">
        <v>1</v>
      </c>
      <c r="I86" s="85">
        <v>4</v>
      </c>
      <c r="J86" s="6"/>
      <c r="K86" s="77">
        <v>1</v>
      </c>
      <c r="L86" s="85">
        <v>4</v>
      </c>
      <c r="M86" s="86">
        <f>L86/2</f>
        <v>2</v>
      </c>
      <c r="N86" s="82">
        <f t="shared" si="3"/>
        <v>2</v>
      </c>
      <c r="O86" s="77"/>
      <c r="P86" s="4" t="s">
        <v>252</v>
      </c>
      <c r="Q86" s="3"/>
    </row>
    <row r="87" spans="1:17" ht="15">
      <c r="A87" s="4">
        <v>67</v>
      </c>
      <c r="B87" s="22" t="s">
        <v>251</v>
      </c>
      <c r="C87" s="6"/>
      <c r="D87" s="92">
        <v>11130026</v>
      </c>
      <c r="E87" s="6"/>
      <c r="F87" s="6"/>
      <c r="G87" s="55" t="s">
        <v>210</v>
      </c>
      <c r="H87" s="77">
        <v>1</v>
      </c>
      <c r="I87" s="85">
        <v>13</v>
      </c>
      <c r="J87" s="6"/>
      <c r="K87" s="77">
        <v>1</v>
      </c>
      <c r="L87" s="85">
        <v>13</v>
      </c>
      <c r="M87" s="86">
        <f>L87/2</f>
        <v>6.5</v>
      </c>
      <c r="N87" s="82">
        <f t="shared" si="3"/>
        <v>6.5</v>
      </c>
      <c r="O87" s="77"/>
      <c r="P87" s="4" t="s">
        <v>252</v>
      </c>
      <c r="Q87" s="3"/>
    </row>
    <row r="88" spans="1:17" ht="15">
      <c r="A88" s="4">
        <v>68</v>
      </c>
      <c r="B88" s="22" t="s">
        <v>231</v>
      </c>
      <c r="C88" s="6"/>
      <c r="D88" s="92">
        <v>11130028</v>
      </c>
      <c r="E88" s="6"/>
      <c r="F88" s="6"/>
      <c r="G88" s="55" t="s">
        <v>210</v>
      </c>
      <c r="H88" s="77">
        <v>1</v>
      </c>
      <c r="I88" s="85">
        <v>11</v>
      </c>
      <c r="J88" s="6"/>
      <c r="K88" s="77">
        <v>1</v>
      </c>
      <c r="L88" s="85">
        <v>11</v>
      </c>
      <c r="M88" s="86">
        <f>L88/2</f>
        <v>5.5</v>
      </c>
      <c r="N88" s="82">
        <f t="shared" si="3"/>
        <v>5.5</v>
      </c>
      <c r="O88" s="77"/>
      <c r="P88" s="4" t="s">
        <v>252</v>
      </c>
      <c r="Q88" s="3"/>
    </row>
    <row r="89" spans="1:17" ht="15">
      <c r="A89" s="4">
        <v>69</v>
      </c>
      <c r="B89" s="60" t="s">
        <v>318</v>
      </c>
      <c r="C89" s="50"/>
      <c r="D89" s="93">
        <v>11130001</v>
      </c>
      <c r="E89" s="50"/>
      <c r="F89" s="50"/>
      <c r="G89" s="93" t="s">
        <v>210</v>
      </c>
      <c r="H89" s="90">
        <v>1</v>
      </c>
      <c r="I89" s="84">
        <v>416</v>
      </c>
      <c r="J89" s="66"/>
      <c r="K89" s="80">
        <v>1</v>
      </c>
      <c r="L89" s="87">
        <v>416</v>
      </c>
      <c r="M89" s="85">
        <f aca="true" t="shared" si="4" ref="M89:M152">L89/2</f>
        <v>208</v>
      </c>
      <c r="N89" s="82">
        <f t="shared" si="3"/>
        <v>208</v>
      </c>
      <c r="O89" s="80"/>
      <c r="P89" s="4" t="s">
        <v>316</v>
      </c>
      <c r="Q89" s="3"/>
    </row>
    <row r="90" spans="1:17" ht="15">
      <c r="A90" s="4">
        <v>70</v>
      </c>
      <c r="B90" s="60" t="s">
        <v>250</v>
      </c>
      <c r="C90" s="50"/>
      <c r="D90" s="93">
        <v>11130022</v>
      </c>
      <c r="E90" s="50"/>
      <c r="F90" s="50"/>
      <c r="G90" s="93" t="s">
        <v>210</v>
      </c>
      <c r="H90" s="90">
        <v>1</v>
      </c>
      <c r="I90" s="84">
        <v>360</v>
      </c>
      <c r="J90" s="66"/>
      <c r="K90" s="80">
        <v>1</v>
      </c>
      <c r="L90" s="87">
        <v>360</v>
      </c>
      <c r="M90" s="85">
        <f t="shared" si="4"/>
        <v>180</v>
      </c>
      <c r="N90" s="82">
        <f t="shared" si="3"/>
        <v>180</v>
      </c>
      <c r="O90" s="80"/>
      <c r="P90" s="4" t="s">
        <v>316</v>
      </c>
      <c r="Q90" s="3"/>
    </row>
    <row r="91" spans="1:17" ht="15">
      <c r="A91" s="4">
        <v>71</v>
      </c>
      <c r="B91" s="60" t="s">
        <v>319</v>
      </c>
      <c r="C91" s="50"/>
      <c r="D91" s="93">
        <v>11130023</v>
      </c>
      <c r="E91" s="50"/>
      <c r="F91" s="50"/>
      <c r="G91" s="93" t="s">
        <v>210</v>
      </c>
      <c r="H91" s="90">
        <v>1</v>
      </c>
      <c r="I91" s="84">
        <v>500</v>
      </c>
      <c r="J91" s="66"/>
      <c r="K91" s="80">
        <v>1</v>
      </c>
      <c r="L91" s="87">
        <v>500</v>
      </c>
      <c r="M91" s="85">
        <f t="shared" si="4"/>
        <v>250</v>
      </c>
      <c r="N91" s="82">
        <f t="shared" si="3"/>
        <v>250</v>
      </c>
      <c r="O91" s="80"/>
      <c r="P91" s="4" t="s">
        <v>316</v>
      </c>
      <c r="Q91" s="3"/>
    </row>
    <row r="92" spans="1:17" ht="15">
      <c r="A92" s="4">
        <v>72</v>
      </c>
      <c r="B92" s="60" t="s">
        <v>320</v>
      </c>
      <c r="C92" s="50"/>
      <c r="D92" s="93">
        <v>11130024</v>
      </c>
      <c r="E92" s="50"/>
      <c r="F92" s="50"/>
      <c r="G92" s="93" t="s">
        <v>210</v>
      </c>
      <c r="H92" s="90">
        <v>1</v>
      </c>
      <c r="I92" s="84">
        <v>304</v>
      </c>
      <c r="J92" s="66"/>
      <c r="K92" s="80">
        <v>1</v>
      </c>
      <c r="L92" s="87">
        <v>304</v>
      </c>
      <c r="M92" s="85">
        <f t="shared" si="4"/>
        <v>152</v>
      </c>
      <c r="N92" s="82">
        <f t="shared" si="3"/>
        <v>152</v>
      </c>
      <c r="O92" s="80"/>
      <c r="P92" s="4" t="s">
        <v>316</v>
      </c>
      <c r="Q92" s="3"/>
    </row>
    <row r="93" spans="1:17" ht="15">
      <c r="A93" s="4">
        <v>73</v>
      </c>
      <c r="B93" s="60" t="s">
        <v>321</v>
      </c>
      <c r="C93" s="50"/>
      <c r="D93" s="93">
        <v>11130028</v>
      </c>
      <c r="E93" s="50"/>
      <c r="F93" s="50"/>
      <c r="G93" s="93" t="s">
        <v>210</v>
      </c>
      <c r="H93" s="90">
        <v>1</v>
      </c>
      <c r="I93" s="84">
        <v>51</v>
      </c>
      <c r="J93" s="66"/>
      <c r="K93" s="80">
        <v>1</v>
      </c>
      <c r="L93" s="87">
        <v>51</v>
      </c>
      <c r="M93" s="85">
        <f t="shared" si="4"/>
        <v>25.5</v>
      </c>
      <c r="N93" s="82">
        <f t="shared" si="3"/>
        <v>25.5</v>
      </c>
      <c r="O93" s="80"/>
      <c r="P93" s="4" t="s">
        <v>316</v>
      </c>
      <c r="Q93" s="3"/>
    </row>
    <row r="94" spans="1:17" ht="15">
      <c r="A94" s="4">
        <v>74</v>
      </c>
      <c r="B94" s="60" t="s">
        <v>321</v>
      </c>
      <c r="C94" s="50"/>
      <c r="D94" s="93">
        <v>11130029</v>
      </c>
      <c r="E94" s="50"/>
      <c r="F94" s="50"/>
      <c r="G94" s="93" t="s">
        <v>210</v>
      </c>
      <c r="H94" s="90">
        <v>1</v>
      </c>
      <c r="I94" s="84">
        <v>51</v>
      </c>
      <c r="J94" s="66"/>
      <c r="K94" s="80">
        <v>1</v>
      </c>
      <c r="L94" s="87">
        <v>51</v>
      </c>
      <c r="M94" s="85">
        <f t="shared" si="4"/>
        <v>25.5</v>
      </c>
      <c r="N94" s="82">
        <f t="shared" si="3"/>
        <v>25.5</v>
      </c>
      <c r="O94" s="80"/>
      <c r="P94" s="4" t="s">
        <v>316</v>
      </c>
      <c r="Q94" s="3"/>
    </row>
    <row r="95" spans="1:17" ht="15">
      <c r="A95" s="4">
        <v>75</v>
      </c>
      <c r="B95" s="60" t="s">
        <v>321</v>
      </c>
      <c r="C95" s="50"/>
      <c r="D95" s="93">
        <v>11130030</v>
      </c>
      <c r="E95" s="50"/>
      <c r="F95" s="50"/>
      <c r="G95" s="93" t="s">
        <v>210</v>
      </c>
      <c r="H95" s="90">
        <v>1</v>
      </c>
      <c r="I95" s="84">
        <v>51</v>
      </c>
      <c r="J95" s="66"/>
      <c r="K95" s="80">
        <v>1</v>
      </c>
      <c r="L95" s="87">
        <v>51</v>
      </c>
      <c r="M95" s="85">
        <f t="shared" si="4"/>
        <v>25.5</v>
      </c>
      <c r="N95" s="82">
        <f t="shared" si="3"/>
        <v>25.5</v>
      </c>
      <c r="O95" s="80"/>
      <c r="P95" s="4" t="s">
        <v>316</v>
      </c>
      <c r="Q95" s="3"/>
    </row>
    <row r="96" spans="1:17" ht="15">
      <c r="A96" s="4">
        <v>76</v>
      </c>
      <c r="B96" s="60" t="s">
        <v>321</v>
      </c>
      <c r="C96" s="50"/>
      <c r="D96" s="93">
        <v>11130031</v>
      </c>
      <c r="E96" s="50"/>
      <c r="F96" s="50"/>
      <c r="G96" s="93" t="s">
        <v>210</v>
      </c>
      <c r="H96" s="90">
        <v>1</v>
      </c>
      <c r="I96" s="84">
        <v>51</v>
      </c>
      <c r="J96" s="66"/>
      <c r="K96" s="80">
        <v>1</v>
      </c>
      <c r="L96" s="87">
        <v>51</v>
      </c>
      <c r="M96" s="85">
        <f t="shared" si="4"/>
        <v>25.5</v>
      </c>
      <c r="N96" s="82">
        <f t="shared" si="3"/>
        <v>25.5</v>
      </c>
      <c r="O96" s="80"/>
      <c r="P96" s="4" t="s">
        <v>316</v>
      </c>
      <c r="Q96" s="3"/>
    </row>
    <row r="97" spans="1:17" ht="15">
      <c r="A97" s="4">
        <v>77</v>
      </c>
      <c r="B97" s="60" t="s">
        <v>321</v>
      </c>
      <c r="C97" s="50"/>
      <c r="D97" s="93">
        <v>11130032</v>
      </c>
      <c r="E97" s="50"/>
      <c r="F97" s="50"/>
      <c r="G97" s="93" t="s">
        <v>210</v>
      </c>
      <c r="H97" s="90">
        <v>1</v>
      </c>
      <c r="I97" s="84">
        <v>51</v>
      </c>
      <c r="J97" s="66"/>
      <c r="K97" s="80">
        <v>1</v>
      </c>
      <c r="L97" s="87">
        <v>51</v>
      </c>
      <c r="M97" s="85">
        <f t="shared" si="4"/>
        <v>25.5</v>
      </c>
      <c r="N97" s="82">
        <f t="shared" si="3"/>
        <v>25.5</v>
      </c>
      <c r="O97" s="80"/>
      <c r="P97" s="4" t="s">
        <v>316</v>
      </c>
      <c r="Q97" s="3"/>
    </row>
    <row r="98" spans="1:17" ht="15">
      <c r="A98" s="4">
        <v>78</v>
      </c>
      <c r="B98" s="60" t="s">
        <v>321</v>
      </c>
      <c r="C98" s="50"/>
      <c r="D98" s="93">
        <v>11130033</v>
      </c>
      <c r="E98" s="50"/>
      <c r="F98" s="50"/>
      <c r="G98" s="93" t="s">
        <v>210</v>
      </c>
      <c r="H98" s="90">
        <v>1</v>
      </c>
      <c r="I98" s="84">
        <v>51</v>
      </c>
      <c r="J98" s="66"/>
      <c r="K98" s="80">
        <v>1</v>
      </c>
      <c r="L98" s="87">
        <v>51</v>
      </c>
      <c r="M98" s="85">
        <f t="shared" si="4"/>
        <v>25.5</v>
      </c>
      <c r="N98" s="82">
        <f t="shared" si="3"/>
        <v>25.5</v>
      </c>
      <c r="O98" s="80"/>
      <c r="P98" s="4" t="s">
        <v>316</v>
      </c>
      <c r="Q98" s="3"/>
    </row>
    <row r="99" spans="1:17" ht="15">
      <c r="A99" s="4">
        <v>79</v>
      </c>
      <c r="B99" s="60" t="s">
        <v>321</v>
      </c>
      <c r="C99" s="50"/>
      <c r="D99" s="93">
        <v>11130034</v>
      </c>
      <c r="E99" s="50"/>
      <c r="F99" s="50"/>
      <c r="G99" s="93" t="s">
        <v>210</v>
      </c>
      <c r="H99" s="90">
        <v>1</v>
      </c>
      <c r="I99" s="84">
        <v>51</v>
      </c>
      <c r="J99" s="66"/>
      <c r="K99" s="80">
        <v>1</v>
      </c>
      <c r="L99" s="87">
        <v>51</v>
      </c>
      <c r="M99" s="85">
        <f t="shared" si="4"/>
        <v>25.5</v>
      </c>
      <c r="N99" s="82">
        <f t="shared" si="3"/>
        <v>25.5</v>
      </c>
      <c r="O99" s="80"/>
      <c r="P99" s="4" t="s">
        <v>316</v>
      </c>
      <c r="Q99" s="3"/>
    </row>
    <row r="100" spans="1:17" ht="15">
      <c r="A100" s="4">
        <v>80</v>
      </c>
      <c r="B100" s="60" t="s">
        <v>321</v>
      </c>
      <c r="C100" s="50"/>
      <c r="D100" s="93">
        <v>11130035</v>
      </c>
      <c r="E100" s="50"/>
      <c r="F100" s="50"/>
      <c r="G100" s="93" t="s">
        <v>210</v>
      </c>
      <c r="H100" s="90">
        <v>1</v>
      </c>
      <c r="I100" s="84">
        <v>51</v>
      </c>
      <c r="J100" s="66"/>
      <c r="K100" s="80">
        <v>1</v>
      </c>
      <c r="L100" s="87">
        <v>51</v>
      </c>
      <c r="M100" s="85">
        <f t="shared" si="4"/>
        <v>25.5</v>
      </c>
      <c r="N100" s="82">
        <f t="shared" si="3"/>
        <v>25.5</v>
      </c>
      <c r="O100" s="80"/>
      <c r="P100" s="4" t="s">
        <v>316</v>
      </c>
      <c r="Q100" s="3"/>
    </row>
    <row r="101" spans="1:17" ht="15">
      <c r="A101" s="4">
        <v>81</v>
      </c>
      <c r="B101" s="60" t="s">
        <v>321</v>
      </c>
      <c r="C101" s="50"/>
      <c r="D101" s="93">
        <v>11130036</v>
      </c>
      <c r="E101" s="50"/>
      <c r="F101" s="50"/>
      <c r="G101" s="93" t="s">
        <v>210</v>
      </c>
      <c r="H101" s="90">
        <v>1</v>
      </c>
      <c r="I101" s="84">
        <v>51</v>
      </c>
      <c r="J101" s="66"/>
      <c r="K101" s="80">
        <v>1</v>
      </c>
      <c r="L101" s="87">
        <v>51</v>
      </c>
      <c r="M101" s="85">
        <f t="shared" si="4"/>
        <v>25.5</v>
      </c>
      <c r="N101" s="82">
        <f t="shared" si="3"/>
        <v>25.5</v>
      </c>
      <c r="O101" s="80"/>
      <c r="P101" s="4" t="s">
        <v>316</v>
      </c>
      <c r="Q101" s="3"/>
    </row>
    <row r="102" spans="1:17" ht="15">
      <c r="A102" s="4">
        <v>82</v>
      </c>
      <c r="B102" s="60" t="s">
        <v>321</v>
      </c>
      <c r="C102" s="50"/>
      <c r="D102" s="93">
        <v>11130037</v>
      </c>
      <c r="E102" s="50"/>
      <c r="F102" s="50"/>
      <c r="G102" s="93" t="s">
        <v>210</v>
      </c>
      <c r="H102" s="90">
        <v>1</v>
      </c>
      <c r="I102" s="84">
        <v>51</v>
      </c>
      <c r="J102" s="66"/>
      <c r="K102" s="80">
        <v>1</v>
      </c>
      <c r="L102" s="87">
        <v>51</v>
      </c>
      <c r="M102" s="85">
        <f t="shared" si="4"/>
        <v>25.5</v>
      </c>
      <c r="N102" s="82">
        <f t="shared" si="3"/>
        <v>25.5</v>
      </c>
      <c r="O102" s="80"/>
      <c r="P102" s="4" t="s">
        <v>316</v>
      </c>
      <c r="Q102" s="3"/>
    </row>
    <row r="103" spans="1:17" ht="15">
      <c r="A103" s="4">
        <v>83</v>
      </c>
      <c r="B103" s="60" t="s">
        <v>322</v>
      </c>
      <c r="C103" s="50"/>
      <c r="D103" s="93">
        <v>11130038</v>
      </c>
      <c r="E103" s="50"/>
      <c r="F103" s="50"/>
      <c r="G103" s="93" t="s">
        <v>210</v>
      </c>
      <c r="H103" s="90">
        <v>1</v>
      </c>
      <c r="I103" s="84">
        <v>31</v>
      </c>
      <c r="J103" s="66"/>
      <c r="K103" s="80">
        <v>1</v>
      </c>
      <c r="L103" s="87">
        <v>31</v>
      </c>
      <c r="M103" s="85">
        <f t="shared" si="4"/>
        <v>15.5</v>
      </c>
      <c r="N103" s="82">
        <f t="shared" si="3"/>
        <v>15.5</v>
      </c>
      <c r="O103" s="80"/>
      <c r="P103" s="4" t="s">
        <v>316</v>
      </c>
      <c r="Q103" s="3"/>
    </row>
    <row r="104" spans="1:17" ht="15">
      <c r="A104" s="4">
        <v>84</v>
      </c>
      <c r="B104" s="60" t="s">
        <v>322</v>
      </c>
      <c r="C104" s="50"/>
      <c r="D104" s="93">
        <v>11130039</v>
      </c>
      <c r="E104" s="50"/>
      <c r="F104" s="50"/>
      <c r="G104" s="93" t="s">
        <v>210</v>
      </c>
      <c r="H104" s="90">
        <v>1</v>
      </c>
      <c r="I104" s="84">
        <v>31</v>
      </c>
      <c r="J104" s="66"/>
      <c r="K104" s="80">
        <v>1</v>
      </c>
      <c r="L104" s="87">
        <v>31</v>
      </c>
      <c r="M104" s="85">
        <f t="shared" si="4"/>
        <v>15.5</v>
      </c>
      <c r="N104" s="82">
        <f t="shared" si="3"/>
        <v>15.5</v>
      </c>
      <c r="O104" s="80"/>
      <c r="P104" s="4" t="s">
        <v>316</v>
      </c>
      <c r="Q104" s="3"/>
    </row>
    <row r="105" spans="1:17" ht="15">
      <c r="A105" s="4">
        <v>85</v>
      </c>
      <c r="B105" s="60" t="s">
        <v>322</v>
      </c>
      <c r="C105" s="50"/>
      <c r="D105" s="93">
        <v>11130040</v>
      </c>
      <c r="E105" s="50"/>
      <c r="F105" s="50"/>
      <c r="G105" s="93" t="s">
        <v>210</v>
      </c>
      <c r="H105" s="90">
        <v>1</v>
      </c>
      <c r="I105" s="84">
        <v>31</v>
      </c>
      <c r="J105" s="66"/>
      <c r="K105" s="80">
        <v>1</v>
      </c>
      <c r="L105" s="87">
        <v>31</v>
      </c>
      <c r="M105" s="85">
        <f t="shared" si="4"/>
        <v>15.5</v>
      </c>
      <c r="N105" s="82">
        <f t="shared" si="3"/>
        <v>15.5</v>
      </c>
      <c r="O105" s="80"/>
      <c r="P105" s="4" t="s">
        <v>316</v>
      </c>
      <c r="Q105" s="3"/>
    </row>
    <row r="106" spans="1:17" ht="15">
      <c r="A106" s="4">
        <v>86</v>
      </c>
      <c r="B106" s="60" t="s">
        <v>322</v>
      </c>
      <c r="C106" s="50"/>
      <c r="D106" s="93">
        <v>11130041</v>
      </c>
      <c r="E106" s="50"/>
      <c r="F106" s="50"/>
      <c r="G106" s="93" t="s">
        <v>210</v>
      </c>
      <c r="H106" s="90">
        <v>1</v>
      </c>
      <c r="I106" s="84">
        <v>31</v>
      </c>
      <c r="J106" s="66"/>
      <c r="K106" s="80">
        <v>1</v>
      </c>
      <c r="L106" s="87">
        <v>31</v>
      </c>
      <c r="M106" s="85">
        <f t="shared" si="4"/>
        <v>15.5</v>
      </c>
      <c r="N106" s="82">
        <f t="shared" si="3"/>
        <v>15.5</v>
      </c>
      <c r="O106" s="80"/>
      <c r="P106" s="4" t="s">
        <v>316</v>
      </c>
      <c r="Q106" s="3"/>
    </row>
    <row r="107" spans="1:17" ht="15">
      <c r="A107" s="4">
        <v>87</v>
      </c>
      <c r="B107" s="60" t="s">
        <v>322</v>
      </c>
      <c r="C107" s="50"/>
      <c r="D107" s="93">
        <v>11130042</v>
      </c>
      <c r="E107" s="50"/>
      <c r="F107" s="50"/>
      <c r="G107" s="93" t="s">
        <v>210</v>
      </c>
      <c r="H107" s="90">
        <v>1</v>
      </c>
      <c r="I107" s="84">
        <v>31</v>
      </c>
      <c r="J107" s="66"/>
      <c r="K107" s="80">
        <v>1</v>
      </c>
      <c r="L107" s="87">
        <v>31</v>
      </c>
      <c r="M107" s="85">
        <f t="shared" si="4"/>
        <v>15.5</v>
      </c>
      <c r="N107" s="82">
        <f t="shared" si="3"/>
        <v>15.5</v>
      </c>
      <c r="O107" s="80"/>
      <c r="P107" s="4" t="s">
        <v>316</v>
      </c>
      <c r="Q107" s="3"/>
    </row>
    <row r="108" spans="1:17" ht="15">
      <c r="A108" s="4">
        <v>88</v>
      </c>
      <c r="B108" s="60" t="s">
        <v>322</v>
      </c>
      <c r="C108" s="50"/>
      <c r="D108" s="93">
        <v>11130043</v>
      </c>
      <c r="E108" s="50"/>
      <c r="F108" s="50"/>
      <c r="G108" s="93" t="s">
        <v>210</v>
      </c>
      <c r="H108" s="90">
        <v>1</v>
      </c>
      <c r="I108" s="84">
        <v>31</v>
      </c>
      <c r="J108" s="66"/>
      <c r="K108" s="80">
        <v>1</v>
      </c>
      <c r="L108" s="87">
        <v>31</v>
      </c>
      <c r="M108" s="85">
        <f t="shared" si="4"/>
        <v>15.5</v>
      </c>
      <c r="N108" s="82">
        <f t="shared" si="3"/>
        <v>15.5</v>
      </c>
      <c r="O108" s="80"/>
      <c r="P108" s="4" t="s">
        <v>316</v>
      </c>
      <c r="Q108" s="3"/>
    </row>
    <row r="109" spans="1:17" ht="15">
      <c r="A109" s="4">
        <v>89</v>
      </c>
      <c r="B109" s="60" t="s">
        <v>322</v>
      </c>
      <c r="C109" s="50"/>
      <c r="D109" s="93">
        <v>11130044</v>
      </c>
      <c r="E109" s="50"/>
      <c r="F109" s="50"/>
      <c r="G109" s="93" t="s">
        <v>210</v>
      </c>
      <c r="H109" s="90">
        <v>1</v>
      </c>
      <c r="I109" s="84">
        <v>31</v>
      </c>
      <c r="J109" s="66"/>
      <c r="K109" s="80">
        <v>1</v>
      </c>
      <c r="L109" s="87">
        <v>31</v>
      </c>
      <c r="M109" s="85">
        <f t="shared" si="4"/>
        <v>15.5</v>
      </c>
      <c r="N109" s="82">
        <f t="shared" si="3"/>
        <v>15.5</v>
      </c>
      <c r="O109" s="80"/>
      <c r="P109" s="4" t="s">
        <v>316</v>
      </c>
      <c r="Q109" s="3"/>
    </row>
    <row r="110" spans="1:17" ht="15">
      <c r="A110" s="4">
        <v>90</v>
      </c>
      <c r="B110" s="60" t="s">
        <v>322</v>
      </c>
      <c r="C110" s="50"/>
      <c r="D110" s="93">
        <v>11130045</v>
      </c>
      <c r="E110" s="50"/>
      <c r="F110" s="50"/>
      <c r="G110" s="93" t="s">
        <v>210</v>
      </c>
      <c r="H110" s="90">
        <v>1</v>
      </c>
      <c r="I110" s="84">
        <v>31</v>
      </c>
      <c r="J110" s="66"/>
      <c r="K110" s="80">
        <v>1</v>
      </c>
      <c r="L110" s="87">
        <v>31</v>
      </c>
      <c r="M110" s="85">
        <f t="shared" si="4"/>
        <v>15.5</v>
      </c>
      <c r="N110" s="82">
        <f t="shared" si="3"/>
        <v>15.5</v>
      </c>
      <c r="O110" s="80"/>
      <c r="P110" s="4" t="s">
        <v>316</v>
      </c>
      <c r="Q110" s="3"/>
    </row>
    <row r="111" spans="1:17" ht="15">
      <c r="A111" s="4">
        <v>91</v>
      </c>
      <c r="B111" s="60" t="s">
        <v>218</v>
      </c>
      <c r="C111" s="50"/>
      <c r="D111" s="93">
        <v>11130046</v>
      </c>
      <c r="E111" s="50"/>
      <c r="F111" s="50"/>
      <c r="G111" s="93" t="s">
        <v>210</v>
      </c>
      <c r="H111" s="90">
        <v>1</v>
      </c>
      <c r="I111" s="84">
        <v>56</v>
      </c>
      <c r="J111" s="66"/>
      <c r="K111" s="80">
        <v>1</v>
      </c>
      <c r="L111" s="87">
        <v>56</v>
      </c>
      <c r="M111" s="85">
        <f t="shared" si="4"/>
        <v>28</v>
      </c>
      <c r="N111" s="82">
        <f t="shared" si="3"/>
        <v>28</v>
      </c>
      <c r="O111" s="80"/>
      <c r="P111" s="4" t="s">
        <v>316</v>
      </c>
      <c r="Q111" s="3"/>
    </row>
    <row r="112" spans="1:17" ht="15">
      <c r="A112" s="4">
        <v>92</v>
      </c>
      <c r="B112" s="60" t="s">
        <v>218</v>
      </c>
      <c r="C112" s="50"/>
      <c r="D112" s="93">
        <v>11130047</v>
      </c>
      <c r="E112" s="50"/>
      <c r="F112" s="50"/>
      <c r="G112" s="93" t="s">
        <v>210</v>
      </c>
      <c r="H112" s="90">
        <v>1</v>
      </c>
      <c r="I112" s="84">
        <v>56</v>
      </c>
      <c r="J112" s="66"/>
      <c r="K112" s="80">
        <v>1</v>
      </c>
      <c r="L112" s="87">
        <v>56</v>
      </c>
      <c r="M112" s="85">
        <f t="shared" si="4"/>
        <v>28</v>
      </c>
      <c r="N112" s="82">
        <f t="shared" si="3"/>
        <v>28</v>
      </c>
      <c r="O112" s="80"/>
      <c r="P112" s="4" t="s">
        <v>316</v>
      </c>
      <c r="Q112" s="3"/>
    </row>
    <row r="113" spans="1:17" ht="15">
      <c r="A113" s="4">
        <v>93</v>
      </c>
      <c r="B113" s="60" t="s">
        <v>218</v>
      </c>
      <c r="C113" s="50"/>
      <c r="D113" s="93">
        <v>11130048</v>
      </c>
      <c r="E113" s="50"/>
      <c r="F113" s="50"/>
      <c r="G113" s="93" t="s">
        <v>210</v>
      </c>
      <c r="H113" s="90">
        <v>1</v>
      </c>
      <c r="I113" s="84">
        <v>56</v>
      </c>
      <c r="J113" s="66"/>
      <c r="K113" s="80">
        <v>1</v>
      </c>
      <c r="L113" s="87">
        <v>56</v>
      </c>
      <c r="M113" s="85">
        <f t="shared" si="4"/>
        <v>28</v>
      </c>
      <c r="N113" s="82">
        <f t="shared" si="3"/>
        <v>28</v>
      </c>
      <c r="O113" s="80"/>
      <c r="P113" s="4" t="s">
        <v>316</v>
      </c>
      <c r="Q113" s="3"/>
    </row>
    <row r="114" spans="1:17" ht="15">
      <c r="A114" s="4">
        <v>94</v>
      </c>
      <c r="B114" s="60" t="s">
        <v>323</v>
      </c>
      <c r="C114" s="50"/>
      <c r="D114" s="93">
        <v>11130050</v>
      </c>
      <c r="E114" s="50"/>
      <c r="F114" s="50"/>
      <c r="G114" s="93" t="s">
        <v>210</v>
      </c>
      <c r="H114" s="90">
        <v>1</v>
      </c>
      <c r="I114" s="84">
        <v>51</v>
      </c>
      <c r="J114" s="66"/>
      <c r="K114" s="80">
        <v>1</v>
      </c>
      <c r="L114" s="87">
        <v>51</v>
      </c>
      <c r="M114" s="85">
        <f t="shared" si="4"/>
        <v>25.5</v>
      </c>
      <c r="N114" s="82">
        <f t="shared" si="3"/>
        <v>25.5</v>
      </c>
      <c r="O114" s="80"/>
      <c r="P114" s="4" t="s">
        <v>316</v>
      </c>
      <c r="Q114" s="3"/>
    </row>
    <row r="115" spans="1:17" ht="15">
      <c r="A115" s="4">
        <v>95</v>
      </c>
      <c r="B115" s="60" t="s">
        <v>323</v>
      </c>
      <c r="C115" s="50"/>
      <c r="D115" s="93">
        <v>11130051</v>
      </c>
      <c r="E115" s="50"/>
      <c r="F115" s="50"/>
      <c r="G115" s="93" t="s">
        <v>210</v>
      </c>
      <c r="H115" s="90">
        <v>1</v>
      </c>
      <c r="I115" s="84">
        <v>51</v>
      </c>
      <c r="J115" s="66"/>
      <c r="K115" s="80">
        <v>1</v>
      </c>
      <c r="L115" s="87">
        <v>51</v>
      </c>
      <c r="M115" s="85">
        <f t="shared" si="4"/>
        <v>25.5</v>
      </c>
      <c r="N115" s="82">
        <f t="shared" si="3"/>
        <v>25.5</v>
      </c>
      <c r="O115" s="80"/>
      <c r="P115" s="4" t="s">
        <v>316</v>
      </c>
      <c r="Q115" s="3"/>
    </row>
    <row r="116" spans="1:17" ht="15">
      <c r="A116" s="4">
        <v>96</v>
      </c>
      <c r="B116" s="60" t="s">
        <v>323</v>
      </c>
      <c r="C116" s="50"/>
      <c r="D116" s="93">
        <v>11130052</v>
      </c>
      <c r="E116" s="50"/>
      <c r="F116" s="50"/>
      <c r="G116" s="93" t="s">
        <v>210</v>
      </c>
      <c r="H116" s="90">
        <v>1</v>
      </c>
      <c r="I116" s="84">
        <v>51</v>
      </c>
      <c r="J116" s="66"/>
      <c r="K116" s="80">
        <v>1</v>
      </c>
      <c r="L116" s="87">
        <v>51</v>
      </c>
      <c r="M116" s="85">
        <f t="shared" si="4"/>
        <v>25.5</v>
      </c>
      <c r="N116" s="82">
        <f t="shared" si="3"/>
        <v>25.5</v>
      </c>
      <c r="O116" s="80"/>
      <c r="P116" s="4" t="s">
        <v>316</v>
      </c>
      <c r="Q116" s="3"/>
    </row>
    <row r="117" spans="1:17" ht="15">
      <c r="A117" s="4">
        <v>97</v>
      </c>
      <c r="B117" s="60" t="s">
        <v>323</v>
      </c>
      <c r="C117" s="50"/>
      <c r="D117" s="93">
        <v>11130053</v>
      </c>
      <c r="E117" s="50"/>
      <c r="F117" s="50"/>
      <c r="G117" s="93" t="s">
        <v>210</v>
      </c>
      <c r="H117" s="90">
        <v>1</v>
      </c>
      <c r="I117" s="84">
        <v>51</v>
      </c>
      <c r="J117" s="66"/>
      <c r="K117" s="80">
        <v>1</v>
      </c>
      <c r="L117" s="87">
        <v>51</v>
      </c>
      <c r="M117" s="85">
        <f t="shared" si="4"/>
        <v>25.5</v>
      </c>
      <c r="N117" s="82">
        <f t="shared" si="3"/>
        <v>25.5</v>
      </c>
      <c r="O117" s="80"/>
      <c r="P117" s="4" t="s">
        <v>316</v>
      </c>
      <c r="Q117" s="3"/>
    </row>
    <row r="118" spans="1:17" ht="15">
      <c r="A118" s="4">
        <v>98</v>
      </c>
      <c r="B118" s="60" t="s">
        <v>323</v>
      </c>
      <c r="C118" s="50"/>
      <c r="D118" s="93">
        <v>11130054</v>
      </c>
      <c r="E118" s="50"/>
      <c r="F118" s="50"/>
      <c r="G118" s="93" t="s">
        <v>210</v>
      </c>
      <c r="H118" s="90">
        <v>1</v>
      </c>
      <c r="I118" s="84">
        <v>51</v>
      </c>
      <c r="J118" s="66"/>
      <c r="K118" s="80">
        <v>1</v>
      </c>
      <c r="L118" s="87">
        <v>51</v>
      </c>
      <c r="M118" s="85">
        <f t="shared" si="4"/>
        <v>25.5</v>
      </c>
      <c r="N118" s="82">
        <f t="shared" si="3"/>
        <v>25.5</v>
      </c>
      <c r="O118" s="80"/>
      <c r="P118" s="4" t="s">
        <v>316</v>
      </c>
      <c r="Q118" s="3"/>
    </row>
    <row r="119" spans="1:17" ht="15">
      <c r="A119" s="4">
        <v>99</v>
      </c>
      <c r="B119" s="60" t="s">
        <v>323</v>
      </c>
      <c r="C119" s="50"/>
      <c r="D119" s="93">
        <v>11130055</v>
      </c>
      <c r="E119" s="50"/>
      <c r="F119" s="50"/>
      <c r="G119" s="93" t="s">
        <v>210</v>
      </c>
      <c r="H119" s="90">
        <v>1</v>
      </c>
      <c r="I119" s="84">
        <v>51</v>
      </c>
      <c r="J119" s="66"/>
      <c r="K119" s="80">
        <v>1</v>
      </c>
      <c r="L119" s="87">
        <v>51</v>
      </c>
      <c r="M119" s="85">
        <f t="shared" si="4"/>
        <v>25.5</v>
      </c>
      <c r="N119" s="82">
        <f t="shared" si="3"/>
        <v>25.5</v>
      </c>
      <c r="O119" s="80"/>
      <c r="P119" s="4" t="s">
        <v>316</v>
      </c>
      <c r="Q119" s="3"/>
    </row>
    <row r="120" spans="1:17" ht="15">
      <c r="A120" s="4">
        <v>100</v>
      </c>
      <c r="B120" s="60" t="s">
        <v>323</v>
      </c>
      <c r="C120" s="50"/>
      <c r="D120" s="93">
        <v>11130056</v>
      </c>
      <c r="E120" s="50"/>
      <c r="F120" s="50"/>
      <c r="G120" s="93" t="s">
        <v>210</v>
      </c>
      <c r="H120" s="90">
        <v>1</v>
      </c>
      <c r="I120" s="84">
        <v>51</v>
      </c>
      <c r="J120" s="66"/>
      <c r="K120" s="80">
        <v>1</v>
      </c>
      <c r="L120" s="87">
        <v>51</v>
      </c>
      <c r="M120" s="85">
        <f t="shared" si="4"/>
        <v>25.5</v>
      </c>
      <c r="N120" s="82">
        <f t="shared" si="3"/>
        <v>25.5</v>
      </c>
      <c r="O120" s="80"/>
      <c r="P120" s="4" t="s">
        <v>316</v>
      </c>
      <c r="Q120" s="3"/>
    </row>
    <row r="121" spans="1:17" ht="15">
      <c r="A121" s="4">
        <v>101</v>
      </c>
      <c r="B121" s="60" t="s">
        <v>323</v>
      </c>
      <c r="C121" s="50"/>
      <c r="D121" s="93">
        <v>11130057</v>
      </c>
      <c r="E121" s="50"/>
      <c r="F121" s="50"/>
      <c r="G121" s="93" t="s">
        <v>210</v>
      </c>
      <c r="H121" s="90">
        <v>1</v>
      </c>
      <c r="I121" s="84">
        <v>51</v>
      </c>
      <c r="J121" s="66"/>
      <c r="K121" s="80">
        <v>1</v>
      </c>
      <c r="L121" s="87">
        <v>51</v>
      </c>
      <c r="M121" s="85">
        <f t="shared" si="4"/>
        <v>25.5</v>
      </c>
      <c r="N121" s="82">
        <f t="shared" si="3"/>
        <v>25.5</v>
      </c>
      <c r="O121" s="80"/>
      <c r="P121" s="4" t="s">
        <v>316</v>
      </c>
      <c r="Q121" s="3"/>
    </row>
    <row r="122" spans="1:17" ht="15">
      <c r="A122" s="4">
        <v>102</v>
      </c>
      <c r="B122" s="60" t="s">
        <v>323</v>
      </c>
      <c r="C122" s="50"/>
      <c r="D122" s="93">
        <v>11130058</v>
      </c>
      <c r="E122" s="50"/>
      <c r="F122" s="50"/>
      <c r="G122" s="93" t="s">
        <v>210</v>
      </c>
      <c r="H122" s="90">
        <v>1</v>
      </c>
      <c r="I122" s="84">
        <v>51</v>
      </c>
      <c r="J122" s="66"/>
      <c r="K122" s="80">
        <v>1</v>
      </c>
      <c r="L122" s="87">
        <v>51</v>
      </c>
      <c r="M122" s="85">
        <f t="shared" si="4"/>
        <v>25.5</v>
      </c>
      <c r="N122" s="82">
        <f t="shared" si="3"/>
        <v>25.5</v>
      </c>
      <c r="O122" s="80"/>
      <c r="P122" s="4" t="s">
        <v>316</v>
      </c>
      <c r="Q122" s="3"/>
    </row>
    <row r="123" spans="1:17" ht="15">
      <c r="A123" s="4">
        <v>103</v>
      </c>
      <c r="B123" s="60" t="s">
        <v>323</v>
      </c>
      <c r="C123" s="50"/>
      <c r="D123" s="93">
        <v>11130059</v>
      </c>
      <c r="E123" s="50"/>
      <c r="F123" s="50"/>
      <c r="G123" s="93" t="s">
        <v>210</v>
      </c>
      <c r="H123" s="90">
        <v>1</v>
      </c>
      <c r="I123" s="84">
        <v>51</v>
      </c>
      <c r="J123" s="66"/>
      <c r="K123" s="80">
        <v>1</v>
      </c>
      <c r="L123" s="87">
        <v>51</v>
      </c>
      <c r="M123" s="85">
        <f t="shared" si="4"/>
        <v>25.5</v>
      </c>
      <c r="N123" s="82">
        <f t="shared" si="3"/>
        <v>25.5</v>
      </c>
      <c r="O123" s="80"/>
      <c r="P123" s="4" t="s">
        <v>316</v>
      </c>
      <c r="Q123" s="3"/>
    </row>
    <row r="124" spans="1:17" ht="15">
      <c r="A124" s="4">
        <v>104</v>
      </c>
      <c r="B124" s="60" t="s">
        <v>323</v>
      </c>
      <c r="C124" s="50"/>
      <c r="D124" s="93">
        <v>11130060</v>
      </c>
      <c r="E124" s="50"/>
      <c r="F124" s="50"/>
      <c r="G124" s="93" t="s">
        <v>210</v>
      </c>
      <c r="H124" s="90">
        <v>1</v>
      </c>
      <c r="I124" s="84">
        <v>51</v>
      </c>
      <c r="J124" s="66"/>
      <c r="K124" s="80">
        <v>1</v>
      </c>
      <c r="L124" s="87">
        <v>51</v>
      </c>
      <c r="M124" s="85">
        <f t="shared" si="4"/>
        <v>25.5</v>
      </c>
      <c r="N124" s="82">
        <f t="shared" si="3"/>
        <v>25.5</v>
      </c>
      <c r="O124" s="80"/>
      <c r="P124" s="4" t="s">
        <v>316</v>
      </c>
      <c r="Q124" s="3"/>
    </row>
    <row r="125" spans="1:17" ht="15">
      <c r="A125" s="4">
        <v>105</v>
      </c>
      <c r="B125" s="60" t="s">
        <v>324</v>
      </c>
      <c r="C125" s="50"/>
      <c r="D125" s="93">
        <v>11130061</v>
      </c>
      <c r="E125" s="50"/>
      <c r="F125" s="50"/>
      <c r="G125" s="93" t="s">
        <v>210</v>
      </c>
      <c r="H125" s="90">
        <v>1</v>
      </c>
      <c r="I125" s="84">
        <v>82</v>
      </c>
      <c r="J125" s="66"/>
      <c r="K125" s="80">
        <v>1</v>
      </c>
      <c r="L125" s="87">
        <v>82</v>
      </c>
      <c r="M125" s="85">
        <f t="shared" si="4"/>
        <v>41</v>
      </c>
      <c r="N125" s="82">
        <f t="shared" si="3"/>
        <v>41</v>
      </c>
      <c r="O125" s="80"/>
      <c r="P125" s="4" t="s">
        <v>316</v>
      </c>
      <c r="Q125" s="3"/>
    </row>
    <row r="126" spans="1:17" ht="15">
      <c r="A126" s="4">
        <v>106</v>
      </c>
      <c r="B126" s="60" t="s">
        <v>324</v>
      </c>
      <c r="C126" s="50"/>
      <c r="D126" s="93">
        <v>11130062</v>
      </c>
      <c r="E126" s="50"/>
      <c r="F126" s="50"/>
      <c r="G126" s="93" t="s">
        <v>210</v>
      </c>
      <c r="H126" s="90">
        <v>1</v>
      </c>
      <c r="I126" s="84">
        <v>82</v>
      </c>
      <c r="J126" s="66"/>
      <c r="K126" s="80">
        <v>1</v>
      </c>
      <c r="L126" s="87">
        <v>82</v>
      </c>
      <c r="M126" s="85">
        <f t="shared" si="4"/>
        <v>41</v>
      </c>
      <c r="N126" s="82">
        <f t="shared" si="3"/>
        <v>41</v>
      </c>
      <c r="O126" s="80"/>
      <c r="P126" s="4" t="s">
        <v>316</v>
      </c>
      <c r="Q126" s="3"/>
    </row>
    <row r="127" spans="1:17" ht="15">
      <c r="A127" s="4">
        <v>107</v>
      </c>
      <c r="B127" s="60" t="s">
        <v>324</v>
      </c>
      <c r="C127" s="50"/>
      <c r="D127" s="93">
        <v>11130063</v>
      </c>
      <c r="E127" s="50"/>
      <c r="F127" s="50"/>
      <c r="G127" s="93" t="s">
        <v>210</v>
      </c>
      <c r="H127" s="90">
        <v>1</v>
      </c>
      <c r="I127" s="84">
        <v>82</v>
      </c>
      <c r="J127" s="66"/>
      <c r="K127" s="80">
        <v>1</v>
      </c>
      <c r="L127" s="87">
        <v>82</v>
      </c>
      <c r="M127" s="85">
        <f t="shared" si="4"/>
        <v>41</v>
      </c>
      <c r="N127" s="82">
        <f t="shared" si="3"/>
        <v>41</v>
      </c>
      <c r="O127" s="80"/>
      <c r="P127" s="4" t="s">
        <v>316</v>
      </c>
      <c r="Q127" s="3"/>
    </row>
    <row r="128" spans="1:17" ht="15">
      <c r="A128" s="4">
        <v>108</v>
      </c>
      <c r="B128" s="60" t="s">
        <v>324</v>
      </c>
      <c r="C128" s="50"/>
      <c r="D128" s="93">
        <v>11130064</v>
      </c>
      <c r="E128" s="50"/>
      <c r="F128" s="50"/>
      <c r="G128" s="93" t="s">
        <v>210</v>
      </c>
      <c r="H128" s="90">
        <v>1</v>
      </c>
      <c r="I128" s="84">
        <v>82</v>
      </c>
      <c r="J128" s="66"/>
      <c r="K128" s="80">
        <v>1</v>
      </c>
      <c r="L128" s="87">
        <v>82</v>
      </c>
      <c r="M128" s="85">
        <f t="shared" si="4"/>
        <v>41</v>
      </c>
      <c r="N128" s="82">
        <f aca="true" t="shared" si="5" ref="N128:N191">L128-M128</f>
        <v>41</v>
      </c>
      <c r="O128" s="80"/>
      <c r="P128" s="4" t="s">
        <v>316</v>
      </c>
      <c r="Q128" s="3"/>
    </row>
    <row r="129" spans="1:17" ht="15">
      <c r="A129" s="4">
        <v>109</v>
      </c>
      <c r="B129" s="60" t="s">
        <v>324</v>
      </c>
      <c r="C129" s="50"/>
      <c r="D129" s="93">
        <v>11130065</v>
      </c>
      <c r="E129" s="50"/>
      <c r="F129" s="50"/>
      <c r="G129" s="93" t="s">
        <v>210</v>
      </c>
      <c r="H129" s="90">
        <v>1</v>
      </c>
      <c r="I129" s="84">
        <v>82</v>
      </c>
      <c r="J129" s="66"/>
      <c r="K129" s="80">
        <v>1</v>
      </c>
      <c r="L129" s="87">
        <v>82</v>
      </c>
      <c r="M129" s="85">
        <f t="shared" si="4"/>
        <v>41</v>
      </c>
      <c r="N129" s="82">
        <f t="shared" si="5"/>
        <v>41</v>
      </c>
      <c r="O129" s="80"/>
      <c r="P129" s="4" t="s">
        <v>316</v>
      </c>
      <c r="Q129" s="3"/>
    </row>
    <row r="130" spans="1:17" ht="15">
      <c r="A130" s="4">
        <v>110</v>
      </c>
      <c r="B130" s="60" t="s">
        <v>324</v>
      </c>
      <c r="C130" s="50"/>
      <c r="D130" s="93">
        <v>11130066</v>
      </c>
      <c r="E130" s="50"/>
      <c r="F130" s="50"/>
      <c r="G130" s="93" t="s">
        <v>210</v>
      </c>
      <c r="H130" s="90">
        <v>1</v>
      </c>
      <c r="I130" s="84">
        <v>82</v>
      </c>
      <c r="J130" s="66"/>
      <c r="K130" s="80">
        <v>1</v>
      </c>
      <c r="L130" s="87">
        <v>82</v>
      </c>
      <c r="M130" s="85">
        <f t="shared" si="4"/>
        <v>41</v>
      </c>
      <c r="N130" s="82">
        <f t="shared" si="5"/>
        <v>41</v>
      </c>
      <c r="O130" s="80"/>
      <c r="P130" s="4" t="s">
        <v>316</v>
      </c>
      <c r="Q130" s="3"/>
    </row>
    <row r="131" spans="1:17" ht="15">
      <c r="A131" s="4">
        <v>111</v>
      </c>
      <c r="B131" s="60" t="s">
        <v>324</v>
      </c>
      <c r="C131" s="50"/>
      <c r="D131" s="93">
        <v>11130067</v>
      </c>
      <c r="E131" s="50"/>
      <c r="F131" s="50"/>
      <c r="G131" s="93" t="s">
        <v>210</v>
      </c>
      <c r="H131" s="90">
        <v>1</v>
      </c>
      <c r="I131" s="84">
        <v>82</v>
      </c>
      <c r="J131" s="66"/>
      <c r="K131" s="80">
        <v>1</v>
      </c>
      <c r="L131" s="87">
        <v>82</v>
      </c>
      <c r="M131" s="85">
        <f t="shared" si="4"/>
        <v>41</v>
      </c>
      <c r="N131" s="82">
        <f t="shared" si="5"/>
        <v>41</v>
      </c>
      <c r="O131" s="80"/>
      <c r="P131" s="4" t="s">
        <v>316</v>
      </c>
      <c r="Q131" s="3"/>
    </row>
    <row r="132" spans="1:17" ht="15">
      <c r="A132" s="4">
        <v>112</v>
      </c>
      <c r="B132" s="60" t="s">
        <v>324</v>
      </c>
      <c r="C132" s="50"/>
      <c r="D132" s="93">
        <v>11130068</v>
      </c>
      <c r="E132" s="50"/>
      <c r="F132" s="50"/>
      <c r="G132" s="93" t="s">
        <v>210</v>
      </c>
      <c r="H132" s="90">
        <v>1</v>
      </c>
      <c r="I132" s="84">
        <v>82</v>
      </c>
      <c r="J132" s="66"/>
      <c r="K132" s="80">
        <v>1</v>
      </c>
      <c r="L132" s="87">
        <v>82</v>
      </c>
      <c r="M132" s="85">
        <f t="shared" si="4"/>
        <v>41</v>
      </c>
      <c r="N132" s="82">
        <f t="shared" si="5"/>
        <v>41</v>
      </c>
      <c r="O132" s="80"/>
      <c r="P132" s="4" t="s">
        <v>316</v>
      </c>
      <c r="Q132" s="3"/>
    </row>
    <row r="133" spans="1:17" ht="15">
      <c r="A133" s="4">
        <v>113</v>
      </c>
      <c r="B133" s="60" t="s">
        <v>324</v>
      </c>
      <c r="C133" s="50"/>
      <c r="D133" s="93">
        <v>11130069</v>
      </c>
      <c r="E133" s="50"/>
      <c r="F133" s="50"/>
      <c r="G133" s="93" t="s">
        <v>210</v>
      </c>
      <c r="H133" s="90">
        <v>1</v>
      </c>
      <c r="I133" s="84">
        <v>82</v>
      </c>
      <c r="J133" s="66"/>
      <c r="K133" s="80">
        <v>1</v>
      </c>
      <c r="L133" s="87">
        <v>82</v>
      </c>
      <c r="M133" s="85">
        <f t="shared" si="4"/>
        <v>41</v>
      </c>
      <c r="N133" s="82">
        <f t="shared" si="5"/>
        <v>41</v>
      </c>
      <c r="O133" s="80"/>
      <c r="P133" s="4" t="s">
        <v>316</v>
      </c>
      <c r="Q133" s="3"/>
    </row>
    <row r="134" spans="1:17" ht="15">
      <c r="A134" s="4">
        <v>114</v>
      </c>
      <c r="B134" s="60" t="s">
        <v>325</v>
      </c>
      <c r="C134" s="50"/>
      <c r="D134" s="93">
        <v>11130070</v>
      </c>
      <c r="E134" s="50"/>
      <c r="F134" s="50"/>
      <c r="G134" s="93" t="s">
        <v>210</v>
      </c>
      <c r="H134" s="90">
        <v>1</v>
      </c>
      <c r="I134" s="84">
        <v>1226</v>
      </c>
      <c r="J134" s="66"/>
      <c r="K134" s="80">
        <v>1</v>
      </c>
      <c r="L134" s="87">
        <v>1226</v>
      </c>
      <c r="M134" s="85">
        <f t="shared" si="4"/>
        <v>613</v>
      </c>
      <c r="N134" s="82">
        <f t="shared" si="5"/>
        <v>613</v>
      </c>
      <c r="O134" s="80"/>
      <c r="P134" s="4" t="s">
        <v>316</v>
      </c>
      <c r="Q134" s="3"/>
    </row>
    <row r="135" spans="1:17" ht="15">
      <c r="A135" s="4">
        <v>115</v>
      </c>
      <c r="B135" s="60" t="s">
        <v>326</v>
      </c>
      <c r="C135" s="50"/>
      <c r="D135" s="93">
        <v>11130071</v>
      </c>
      <c r="E135" s="50"/>
      <c r="F135" s="50"/>
      <c r="G135" s="93" t="s">
        <v>210</v>
      </c>
      <c r="H135" s="90">
        <v>1</v>
      </c>
      <c r="I135" s="84">
        <v>389</v>
      </c>
      <c r="J135" s="66"/>
      <c r="K135" s="80">
        <v>1</v>
      </c>
      <c r="L135" s="87">
        <v>389</v>
      </c>
      <c r="M135" s="85">
        <f t="shared" si="4"/>
        <v>194.5</v>
      </c>
      <c r="N135" s="82">
        <f t="shared" si="5"/>
        <v>194.5</v>
      </c>
      <c r="O135" s="80"/>
      <c r="P135" s="4" t="s">
        <v>316</v>
      </c>
      <c r="Q135" s="3"/>
    </row>
    <row r="136" spans="1:17" ht="15">
      <c r="A136" s="4">
        <v>116</v>
      </c>
      <c r="B136" s="60" t="s">
        <v>326</v>
      </c>
      <c r="C136" s="50"/>
      <c r="D136" s="93">
        <v>11130072</v>
      </c>
      <c r="E136" s="50"/>
      <c r="F136" s="50"/>
      <c r="G136" s="93" t="s">
        <v>210</v>
      </c>
      <c r="H136" s="90">
        <v>1</v>
      </c>
      <c r="I136" s="84">
        <v>389</v>
      </c>
      <c r="J136" s="66"/>
      <c r="K136" s="80">
        <v>1</v>
      </c>
      <c r="L136" s="87">
        <v>389</v>
      </c>
      <c r="M136" s="85">
        <f t="shared" si="4"/>
        <v>194.5</v>
      </c>
      <c r="N136" s="82">
        <f t="shared" si="5"/>
        <v>194.5</v>
      </c>
      <c r="O136" s="80"/>
      <c r="P136" s="4" t="s">
        <v>316</v>
      </c>
      <c r="Q136" s="3"/>
    </row>
    <row r="137" spans="1:17" ht="15">
      <c r="A137" s="4">
        <v>117</v>
      </c>
      <c r="B137" s="60" t="s">
        <v>327</v>
      </c>
      <c r="C137" s="50"/>
      <c r="D137" s="93">
        <v>11130073</v>
      </c>
      <c r="E137" s="50"/>
      <c r="F137" s="50"/>
      <c r="G137" s="93" t="s">
        <v>210</v>
      </c>
      <c r="H137" s="90">
        <v>1</v>
      </c>
      <c r="I137" s="84">
        <v>72</v>
      </c>
      <c r="J137" s="66"/>
      <c r="K137" s="80">
        <v>1</v>
      </c>
      <c r="L137" s="87">
        <v>72</v>
      </c>
      <c r="M137" s="85">
        <f t="shared" si="4"/>
        <v>36</v>
      </c>
      <c r="N137" s="82">
        <f t="shared" si="5"/>
        <v>36</v>
      </c>
      <c r="O137" s="80"/>
      <c r="P137" s="4" t="s">
        <v>316</v>
      </c>
      <c r="Q137" s="3"/>
    </row>
    <row r="138" spans="1:17" ht="15">
      <c r="A138" s="4">
        <v>118</v>
      </c>
      <c r="B138" s="60" t="s">
        <v>327</v>
      </c>
      <c r="C138" s="50"/>
      <c r="D138" s="93">
        <v>11130074</v>
      </c>
      <c r="E138" s="50"/>
      <c r="F138" s="50"/>
      <c r="G138" s="93" t="s">
        <v>210</v>
      </c>
      <c r="H138" s="90">
        <v>1</v>
      </c>
      <c r="I138" s="84">
        <v>72</v>
      </c>
      <c r="J138" s="66"/>
      <c r="K138" s="80">
        <v>1</v>
      </c>
      <c r="L138" s="87">
        <v>72</v>
      </c>
      <c r="M138" s="85">
        <f t="shared" si="4"/>
        <v>36</v>
      </c>
      <c r="N138" s="82">
        <f t="shared" si="5"/>
        <v>36</v>
      </c>
      <c r="O138" s="80"/>
      <c r="P138" s="4" t="s">
        <v>316</v>
      </c>
      <c r="Q138" s="3"/>
    </row>
    <row r="139" spans="1:17" ht="15">
      <c r="A139" s="4">
        <v>119</v>
      </c>
      <c r="B139" s="60" t="s">
        <v>327</v>
      </c>
      <c r="C139" s="50"/>
      <c r="D139" s="93">
        <v>11130075</v>
      </c>
      <c r="E139" s="50"/>
      <c r="F139" s="50"/>
      <c r="G139" s="93" t="s">
        <v>210</v>
      </c>
      <c r="H139" s="90">
        <v>1</v>
      </c>
      <c r="I139" s="84">
        <v>72</v>
      </c>
      <c r="J139" s="66"/>
      <c r="K139" s="80">
        <v>1</v>
      </c>
      <c r="L139" s="87">
        <v>72</v>
      </c>
      <c r="M139" s="85">
        <f t="shared" si="4"/>
        <v>36</v>
      </c>
      <c r="N139" s="82">
        <f t="shared" si="5"/>
        <v>36</v>
      </c>
      <c r="O139" s="80"/>
      <c r="P139" s="4" t="s">
        <v>316</v>
      </c>
      <c r="Q139" s="3"/>
    </row>
    <row r="140" spans="1:17" ht="15">
      <c r="A140" s="4">
        <v>120</v>
      </c>
      <c r="B140" s="60" t="s">
        <v>327</v>
      </c>
      <c r="C140" s="50"/>
      <c r="D140" s="93">
        <v>11130076</v>
      </c>
      <c r="E140" s="50"/>
      <c r="F140" s="50"/>
      <c r="G140" s="93" t="s">
        <v>210</v>
      </c>
      <c r="H140" s="90">
        <v>1</v>
      </c>
      <c r="I140" s="84">
        <v>72</v>
      </c>
      <c r="J140" s="66"/>
      <c r="K140" s="80">
        <v>1</v>
      </c>
      <c r="L140" s="87">
        <v>72</v>
      </c>
      <c r="M140" s="85">
        <f t="shared" si="4"/>
        <v>36</v>
      </c>
      <c r="N140" s="82">
        <f t="shared" si="5"/>
        <v>36</v>
      </c>
      <c r="O140" s="80"/>
      <c r="P140" s="4" t="s">
        <v>316</v>
      </c>
      <c r="Q140" s="3"/>
    </row>
    <row r="141" spans="1:17" ht="15">
      <c r="A141" s="4">
        <v>121</v>
      </c>
      <c r="B141" s="60" t="s">
        <v>327</v>
      </c>
      <c r="C141" s="50"/>
      <c r="D141" s="93">
        <v>11130077</v>
      </c>
      <c r="E141" s="50"/>
      <c r="F141" s="50"/>
      <c r="G141" s="93" t="s">
        <v>210</v>
      </c>
      <c r="H141" s="90">
        <v>1</v>
      </c>
      <c r="I141" s="84">
        <v>72</v>
      </c>
      <c r="J141" s="66"/>
      <c r="K141" s="80">
        <v>1</v>
      </c>
      <c r="L141" s="87">
        <v>72</v>
      </c>
      <c r="M141" s="85">
        <f t="shared" si="4"/>
        <v>36</v>
      </c>
      <c r="N141" s="82">
        <f t="shared" si="5"/>
        <v>36</v>
      </c>
      <c r="O141" s="80"/>
      <c r="P141" s="4" t="s">
        <v>316</v>
      </c>
      <c r="Q141" s="3"/>
    </row>
    <row r="142" spans="1:17" ht="15">
      <c r="A142" s="4">
        <v>122</v>
      </c>
      <c r="B142" s="60" t="s">
        <v>327</v>
      </c>
      <c r="C142" s="50"/>
      <c r="D142" s="93">
        <v>11130078</v>
      </c>
      <c r="E142" s="50"/>
      <c r="F142" s="50"/>
      <c r="G142" s="93" t="s">
        <v>210</v>
      </c>
      <c r="H142" s="90">
        <v>1</v>
      </c>
      <c r="I142" s="84">
        <v>72</v>
      </c>
      <c r="J142" s="66"/>
      <c r="K142" s="80">
        <v>1</v>
      </c>
      <c r="L142" s="87">
        <v>72</v>
      </c>
      <c r="M142" s="85">
        <f t="shared" si="4"/>
        <v>36</v>
      </c>
      <c r="N142" s="82">
        <f t="shared" si="5"/>
        <v>36</v>
      </c>
      <c r="O142" s="80"/>
      <c r="P142" s="4" t="s">
        <v>316</v>
      </c>
      <c r="Q142" s="3"/>
    </row>
    <row r="143" spans="1:17" ht="15">
      <c r="A143" s="4">
        <v>123</v>
      </c>
      <c r="B143" s="60" t="s">
        <v>327</v>
      </c>
      <c r="C143" s="50"/>
      <c r="D143" s="93">
        <v>11130079</v>
      </c>
      <c r="E143" s="50"/>
      <c r="F143" s="50"/>
      <c r="G143" s="93" t="s">
        <v>210</v>
      </c>
      <c r="H143" s="90">
        <v>1</v>
      </c>
      <c r="I143" s="84">
        <v>72</v>
      </c>
      <c r="J143" s="66"/>
      <c r="K143" s="80">
        <v>1</v>
      </c>
      <c r="L143" s="87">
        <v>72</v>
      </c>
      <c r="M143" s="85">
        <f t="shared" si="4"/>
        <v>36</v>
      </c>
      <c r="N143" s="82">
        <f t="shared" si="5"/>
        <v>36</v>
      </c>
      <c r="O143" s="80"/>
      <c r="P143" s="4" t="s">
        <v>316</v>
      </c>
      <c r="Q143" s="3"/>
    </row>
    <row r="144" spans="1:17" ht="15">
      <c r="A144" s="4">
        <v>124</v>
      </c>
      <c r="B144" s="60" t="s">
        <v>327</v>
      </c>
      <c r="C144" s="50"/>
      <c r="D144" s="93">
        <v>11130080</v>
      </c>
      <c r="E144" s="50"/>
      <c r="F144" s="50"/>
      <c r="G144" s="93" t="s">
        <v>210</v>
      </c>
      <c r="H144" s="90">
        <v>1</v>
      </c>
      <c r="I144" s="84">
        <v>72</v>
      </c>
      <c r="J144" s="66"/>
      <c r="K144" s="80">
        <v>1</v>
      </c>
      <c r="L144" s="87">
        <v>72</v>
      </c>
      <c r="M144" s="85">
        <f t="shared" si="4"/>
        <v>36</v>
      </c>
      <c r="N144" s="82">
        <f t="shared" si="5"/>
        <v>36</v>
      </c>
      <c r="O144" s="80"/>
      <c r="P144" s="4" t="s">
        <v>316</v>
      </c>
      <c r="Q144" s="3"/>
    </row>
    <row r="145" spans="1:17" ht="15">
      <c r="A145" s="4">
        <v>125</v>
      </c>
      <c r="B145" s="60" t="s">
        <v>328</v>
      </c>
      <c r="C145" s="50"/>
      <c r="D145" s="93">
        <v>11130081</v>
      </c>
      <c r="E145" s="50"/>
      <c r="F145" s="50"/>
      <c r="G145" s="93" t="s">
        <v>210</v>
      </c>
      <c r="H145" s="90">
        <v>1</v>
      </c>
      <c r="I145" s="84">
        <v>172</v>
      </c>
      <c r="J145" s="66"/>
      <c r="K145" s="80">
        <v>1</v>
      </c>
      <c r="L145" s="87">
        <v>172</v>
      </c>
      <c r="M145" s="85">
        <f t="shared" si="4"/>
        <v>86</v>
      </c>
      <c r="N145" s="82">
        <f t="shared" si="5"/>
        <v>86</v>
      </c>
      <c r="O145" s="80"/>
      <c r="P145" s="4" t="s">
        <v>316</v>
      </c>
      <c r="Q145" s="3"/>
    </row>
    <row r="146" spans="1:17" ht="15">
      <c r="A146" s="4">
        <v>126</v>
      </c>
      <c r="B146" s="60" t="s">
        <v>328</v>
      </c>
      <c r="C146" s="50"/>
      <c r="D146" s="93">
        <v>11130082</v>
      </c>
      <c r="E146" s="50"/>
      <c r="F146" s="50"/>
      <c r="G146" s="93" t="s">
        <v>210</v>
      </c>
      <c r="H146" s="90">
        <v>1</v>
      </c>
      <c r="I146" s="84">
        <v>172</v>
      </c>
      <c r="J146" s="66"/>
      <c r="K146" s="80">
        <v>1</v>
      </c>
      <c r="L146" s="87">
        <v>172</v>
      </c>
      <c r="M146" s="85">
        <f t="shared" si="4"/>
        <v>86</v>
      </c>
      <c r="N146" s="82">
        <f t="shared" si="5"/>
        <v>86</v>
      </c>
      <c r="O146" s="80"/>
      <c r="P146" s="4" t="s">
        <v>316</v>
      </c>
      <c r="Q146" s="3"/>
    </row>
    <row r="147" spans="1:17" ht="15">
      <c r="A147" s="4">
        <v>127</v>
      </c>
      <c r="B147" s="60" t="s">
        <v>328</v>
      </c>
      <c r="C147" s="50"/>
      <c r="D147" s="93">
        <v>11130083</v>
      </c>
      <c r="E147" s="50"/>
      <c r="F147" s="50"/>
      <c r="G147" s="93" t="s">
        <v>210</v>
      </c>
      <c r="H147" s="90">
        <v>1</v>
      </c>
      <c r="I147" s="84">
        <v>172</v>
      </c>
      <c r="J147" s="66"/>
      <c r="K147" s="80">
        <v>1</v>
      </c>
      <c r="L147" s="87">
        <v>172</v>
      </c>
      <c r="M147" s="85">
        <f t="shared" si="4"/>
        <v>86</v>
      </c>
      <c r="N147" s="82">
        <f t="shared" si="5"/>
        <v>86</v>
      </c>
      <c r="O147" s="80"/>
      <c r="P147" s="4" t="s">
        <v>316</v>
      </c>
      <c r="Q147" s="3"/>
    </row>
    <row r="148" spans="1:17" ht="15">
      <c r="A148" s="4">
        <v>128</v>
      </c>
      <c r="B148" s="60" t="s">
        <v>328</v>
      </c>
      <c r="C148" s="50"/>
      <c r="D148" s="93">
        <v>11130084</v>
      </c>
      <c r="E148" s="50"/>
      <c r="F148" s="50"/>
      <c r="G148" s="93" t="s">
        <v>210</v>
      </c>
      <c r="H148" s="90">
        <v>1</v>
      </c>
      <c r="I148" s="84">
        <v>172</v>
      </c>
      <c r="J148" s="66"/>
      <c r="K148" s="80">
        <v>1</v>
      </c>
      <c r="L148" s="87">
        <v>172</v>
      </c>
      <c r="M148" s="85">
        <f t="shared" si="4"/>
        <v>86</v>
      </c>
      <c r="N148" s="82">
        <f t="shared" si="5"/>
        <v>86</v>
      </c>
      <c r="O148" s="80"/>
      <c r="P148" s="4" t="s">
        <v>316</v>
      </c>
      <c r="Q148" s="3"/>
    </row>
    <row r="149" spans="1:17" ht="15">
      <c r="A149" s="4">
        <v>129</v>
      </c>
      <c r="B149" s="60" t="s">
        <v>328</v>
      </c>
      <c r="C149" s="50"/>
      <c r="D149" s="93">
        <v>11130085</v>
      </c>
      <c r="E149" s="50"/>
      <c r="F149" s="50"/>
      <c r="G149" s="93" t="s">
        <v>210</v>
      </c>
      <c r="H149" s="90">
        <v>1</v>
      </c>
      <c r="I149" s="84">
        <v>172</v>
      </c>
      <c r="J149" s="66"/>
      <c r="K149" s="80">
        <v>1</v>
      </c>
      <c r="L149" s="87">
        <v>172</v>
      </c>
      <c r="M149" s="85">
        <f t="shared" si="4"/>
        <v>86</v>
      </c>
      <c r="N149" s="82">
        <f t="shared" si="5"/>
        <v>86</v>
      </c>
      <c r="O149" s="80"/>
      <c r="P149" s="4" t="s">
        <v>316</v>
      </c>
      <c r="Q149" s="3"/>
    </row>
    <row r="150" spans="1:17" ht="15">
      <c r="A150" s="4">
        <v>130</v>
      </c>
      <c r="B150" s="60" t="s">
        <v>328</v>
      </c>
      <c r="C150" s="50"/>
      <c r="D150" s="93">
        <v>11130086</v>
      </c>
      <c r="E150" s="50"/>
      <c r="F150" s="50"/>
      <c r="G150" s="93" t="s">
        <v>210</v>
      </c>
      <c r="H150" s="90">
        <v>1</v>
      </c>
      <c r="I150" s="84">
        <v>172</v>
      </c>
      <c r="J150" s="66"/>
      <c r="K150" s="80">
        <v>1</v>
      </c>
      <c r="L150" s="87">
        <v>172</v>
      </c>
      <c r="M150" s="85">
        <f t="shared" si="4"/>
        <v>86</v>
      </c>
      <c r="N150" s="82">
        <f t="shared" si="5"/>
        <v>86</v>
      </c>
      <c r="O150" s="80"/>
      <c r="P150" s="4" t="s">
        <v>316</v>
      </c>
      <c r="Q150" s="3"/>
    </row>
    <row r="151" spans="1:17" ht="15">
      <c r="A151" s="4">
        <v>131</v>
      </c>
      <c r="B151" s="60" t="s">
        <v>328</v>
      </c>
      <c r="C151" s="50"/>
      <c r="D151" s="93">
        <v>11130087</v>
      </c>
      <c r="E151" s="50"/>
      <c r="F151" s="50"/>
      <c r="G151" s="93" t="s">
        <v>210</v>
      </c>
      <c r="H151" s="90">
        <v>1</v>
      </c>
      <c r="I151" s="84">
        <v>172</v>
      </c>
      <c r="J151" s="66"/>
      <c r="K151" s="80">
        <v>1</v>
      </c>
      <c r="L151" s="87">
        <v>172</v>
      </c>
      <c r="M151" s="85">
        <f t="shared" si="4"/>
        <v>86</v>
      </c>
      <c r="N151" s="82">
        <f t="shared" si="5"/>
        <v>86</v>
      </c>
      <c r="O151" s="80"/>
      <c r="P151" s="4" t="s">
        <v>316</v>
      </c>
      <c r="Q151" s="3"/>
    </row>
    <row r="152" spans="1:17" ht="15">
      <c r="A152" s="4">
        <v>132</v>
      </c>
      <c r="B152" s="60" t="s">
        <v>328</v>
      </c>
      <c r="C152" s="50"/>
      <c r="D152" s="93">
        <v>11130088</v>
      </c>
      <c r="E152" s="50"/>
      <c r="F152" s="50"/>
      <c r="G152" s="93" t="s">
        <v>210</v>
      </c>
      <c r="H152" s="90">
        <v>1</v>
      </c>
      <c r="I152" s="84">
        <v>172</v>
      </c>
      <c r="J152" s="66"/>
      <c r="K152" s="80">
        <v>1</v>
      </c>
      <c r="L152" s="87">
        <v>172</v>
      </c>
      <c r="M152" s="85">
        <f t="shared" si="4"/>
        <v>86</v>
      </c>
      <c r="N152" s="82">
        <f t="shared" si="5"/>
        <v>86</v>
      </c>
      <c r="O152" s="80"/>
      <c r="P152" s="4" t="s">
        <v>316</v>
      </c>
      <c r="Q152" s="3"/>
    </row>
    <row r="153" spans="1:17" ht="15">
      <c r="A153" s="4">
        <v>133</v>
      </c>
      <c r="B153" s="60" t="s">
        <v>329</v>
      </c>
      <c r="C153" s="50"/>
      <c r="D153" s="93">
        <v>11130089</v>
      </c>
      <c r="E153" s="50"/>
      <c r="F153" s="50"/>
      <c r="G153" s="93" t="s">
        <v>210</v>
      </c>
      <c r="H153" s="90">
        <v>1</v>
      </c>
      <c r="I153" s="84">
        <v>102</v>
      </c>
      <c r="J153" s="66"/>
      <c r="K153" s="80">
        <v>1</v>
      </c>
      <c r="L153" s="87">
        <v>102</v>
      </c>
      <c r="M153" s="85">
        <f aca="true" t="shared" si="6" ref="M153:M181">L153/2</f>
        <v>51</v>
      </c>
      <c r="N153" s="82">
        <f t="shared" si="5"/>
        <v>51</v>
      </c>
      <c r="O153" s="80"/>
      <c r="P153" s="4" t="s">
        <v>316</v>
      </c>
      <c r="Q153" s="3"/>
    </row>
    <row r="154" spans="1:17" ht="15">
      <c r="A154" s="4">
        <v>134</v>
      </c>
      <c r="B154" s="60" t="s">
        <v>330</v>
      </c>
      <c r="C154" s="50"/>
      <c r="D154" s="93">
        <v>11130090</v>
      </c>
      <c r="E154" s="50"/>
      <c r="F154" s="50"/>
      <c r="G154" s="93" t="s">
        <v>210</v>
      </c>
      <c r="H154" s="90">
        <v>1</v>
      </c>
      <c r="I154" s="84">
        <v>51</v>
      </c>
      <c r="J154" s="66"/>
      <c r="K154" s="80">
        <v>1</v>
      </c>
      <c r="L154" s="87">
        <v>51</v>
      </c>
      <c r="M154" s="85">
        <f t="shared" si="6"/>
        <v>25.5</v>
      </c>
      <c r="N154" s="82">
        <f t="shared" si="5"/>
        <v>25.5</v>
      </c>
      <c r="O154" s="80"/>
      <c r="P154" s="4" t="s">
        <v>316</v>
      </c>
      <c r="Q154" s="3"/>
    </row>
    <row r="155" spans="1:17" ht="15">
      <c r="A155" s="4">
        <v>135</v>
      </c>
      <c r="B155" s="60" t="s">
        <v>331</v>
      </c>
      <c r="C155" s="50"/>
      <c r="D155" s="93">
        <v>11130091</v>
      </c>
      <c r="E155" s="50"/>
      <c r="F155" s="50"/>
      <c r="G155" s="93" t="s">
        <v>210</v>
      </c>
      <c r="H155" s="90">
        <v>1</v>
      </c>
      <c r="I155" s="84">
        <v>152</v>
      </c>
      <c r="J155" s="66"/>
      <c r="K155" s="80">
        <v>1</v>
      </c>
      <c r="L155" s="87">
        <v>152</v>
      </c>
      <c r="M155" s="85">
        <f t="shared" si="6"/>
        <v>76</v>
      </c>
      <c r="N155" s="82">
        <f t="shared" si="5"/>
        <v>76</v>
      </c>
      <c r="O155" s="80"/>
      <c r="P155" s="4" t="s">
        <v>316</v>
      </c>
      <c r="Q155" s="3"/>
    </row>
    <row r="156" spans="1:17" ht="15">
      <c r="A156" s="4">
        <v>136</v>
      </c>
      <c r="B156" s="60" t="s">
        <v>331</v>
      </c>
      <c r="C156" s="50"/>
      <c r="D156" s="93">
        <v>11130092</v>
      </c>
      <c r="E156" s="50"/>
      <c r="F156" s="50"/>
      <c r="G156" s="93" t="s">
        <v>210</v>
      </c>
      <c r="H156" s="90">
        <v>1</v>
      </c>
      <c r="I156" s="84">
        <v>152</v>
      </c>
      <c r="J156" s="66"/>
      <c r="K156" s="80">
        <v>1</v>
      </c>
      <c r="L156" s="87">
        <v>152</v>
      </c>
      <c r="M156" s="85">
        <f t="shared" si="6"/>
        <v>76</v>
      </c>
      <c r="N156" s="82">
        <f t="shared" si="5"/>
        <v>76</v>
      </c>
      <c r="O156" s="80"/>
      <c r="P156" s="4" t="s">
        <v>316</v>
      </c>
      <c r="Q156" s="3"/>
    </row>
    <row r="157" spans="1:17" ht="15">
      <c r="A157" s="4">
        <v>137</v>
      </c>
      <c r="B157" s="60" t="s">
        <v>331</v>
      </c>
      <c r="C157" s="50"/>
      <c r="D157" s="93">
        <v>11130093</v>
      </c>
      <c r="E157" s="50"/>
      <c r="F157" s="50"/>
      <c r="G157" s="93" t="s">
        <v>210</v>
      </c>
      <c r="H157" s="90">
        <v>1</v>
      </c>
      <c r="I157" s="84">
        <v>152</v>
      </c>
      <c r="J157" s="66"/>
      <c r="K157" s="80">
        <v>1</v>
      </c>
      <c r="L157" s="87">
        <v>152</v>
      </c>
      <c r="M157" s="85">
        <f t="shared" si="6"/>
        <v>76</v>
      </c>
      <c r="N157" s="82">
        <f t="shared" si="5"/>
        <v>76</v>
      </c>
      <c r="O157" s="80"/>
      <c r="P157" s="4" t="s">
        <v>316</v>
      </c>
      <c r="Q157" s="3"/>
    </row>
    <row r="158" spans="1:17" ht="15">
      <c r="A158" s="4">
        <v>138</v>
      </c>
      <c r="B158" s="60" t="s">
        <v>331</v>
      </c>
      <c r="C158" s="50"/>
      <c r="D158" s="93">
        <v>11130094</v>
      </c>
      <c r="E158" s="50"/>
      <c r="F158" s="50"/>
      <c r="G158" s="93" t="s">
        <v>210</v>
      </c>
      <c r="H158" s="90">
        <v>1</v>
      </c>
      <c r="I158" s="84">
        <v>152</v>
      </c>
      <c r="J158" s="66"/>
      <c r="K158" s="80">
        <v>1</v>
      </c>
      <c r="L158" s="87">
        <v>152</v>
      </c>
      <c r="M158" s="85">
        <f t="shared" si="6"/>
        <v>76</v>
      </c>
      <c r="N158" s="82">
        <f t="shared" si="5"/>
        <v>76</v>
      </c>
      <c r="O158" s="80"/>
      <c r="P158" s="4" t="s">
        <v>316</v>
      </c>
      <c r="Q158" s="3"/>
    </row>
    <row r="159" spans="1:17" ht="15">
      <c r="A159" s="4">
        <v>139</v>
      </c>
      <c r="B159" s="60" t="s">
        <v>332</v>
      </c>
      <c r="C159" s="50"/>
      <c r="D159" s="93">
        <v>11130095</v>
      </c>
      <c r="E159" s="50"/>
      <c r="F159" s="50"/>
      <c r="G159" s="93" t="s">
        <v>210</v>
      </c>
      <c r="H159" s="90">
        <v>1</v>
      </c>
      <c r="I159" s="84">
        <v>102</v>
      </c>
      <c r="J159" s="66"/>
      <c r="K159" s="80">
        <v>1</v>
      </c>
      <c r="L159" s="87">
        <v>102</v>
      </c>
      <c r="M159" s="85">
        <f t="shared" si="6"/>
        <v>51</v>
      </c>
      <c r="N159" s="82">
        <f t="shared" si="5"/>
        <v>51</v>
      </c>
      <c r="O159" s="80"/>
      <c r="P159" s="4" t="s">
        <v>316</v>
      </c>
      <c r="Q159" s="3"/>
    </row>
    <row r="160" spans="1:17" ht="15">
      <c r="A160" s="4">
        <v>140</v>
      </c>
      <c r="B160" s="60" t="s">
        <v>332</v>
      </c>
      <c r="C160" s="50"/>
      <c r="D160" s="93">
        <v>11130096</v>
      </c>
      <c r="E160" s="50"/>
      <c r="F160" s="50"/>
      <c r="G160" s="93" t="s">
        <v>210</v>
      </c>
      <c r="H160" s="90">
        <v>1</v>
      </c>
      <c r="I160" s="84">
        <v>102</v>
      </c>
      <c r="J160" s="66"/>
      <c r="K160" s="80">
        <v>1</v>
      </c>
      <c r="L160" s="87">
        <v>102</v>
      </c>
      <c r="M160" s="85">
        <f t="shared" si="6"/>
        <v>51</v>
      </c>
      <c r="N160" s="82">
        <f t="shared" si="5"/>
        <v>51</v>
      </c>
      <c r="O160" s="80"/>
      <c r="P160" s="4" t="s">
        <v>316</v>
      </c>
      <c r="Q160" s="3"/>
    </row>
    <row r="161" spans="1:17" ht="15">
      <c r="A161" s="4">
        <v>141</v>
      </c>
      <c r="B161" s="60" t="s">
        <v>332</v>
      </c>
      <c r="C161" s="50"/>
      <c r="D161" s="93">
        <v>11130097</v>
      </c>
      <c r="E161" s="50"/>
      <c r="F161" s="50"/>
      <c r="G161" s="93" t="s">
        <v>210</v>
      </c>
      <c r="H161" s="90">
        <v>1</v>
      </c>
      <c r="I161" s="84">
        <v>102</v>
      </c>
      <c r="J161" s="66"/>
      <c r="K161" s="80">
        <v>1</v>
      </c>
      <c r="L161" s="87">
        <v>102</v>
      </c>
      <c r="M161" s="85">
        <f t="shared" si="6"/>
        <v>51</v>
      </c>
      <c r="N161" s="82">
        <f t="shared" si="5"/>
        <v>51</v>
      </c>
      <c r="O161" s="80"/>
      <c r="P161" s="4" t="s">
        <v>316</v>
      </c>
      <c r="Q161" s="3"/>
    </row>
    <row r="162" spans="1:17" ht="15">
      <c r="A162" s="4">
        <v>142</v>
      </c>
      <c r="B162" s="60" t="s">
        <v>332</v>
      </c>
      <c r="C162" s="50"/>
      <c r="D162" s="93">
        <v>11130098</v>
      </c>
      <c r="E162" s="50"/>
      <c r="F162" s="50"/>
      <c r="G162" s="93" t="s">
        <v>210</v>
      </c>
      <c r="H162" s="90">
        <v>1</v>
      </c>
      <c r="I162" s="84">
        <v>102</v>
      </c>
      <c r="J162" s="66"/>
      <c r="K162" s="80">
        <v>1</v>
      </c>
      <c r="L162" s="87">
        <v>102</v>
      </c>
      <c r="M162" s="85">
        <f t="shared" si="6"/>
        <v>51</v>
      </c>
      <c r="N162" s="82">
        <f t="shared" si="5"/>
        <v>51</v>
      </c>
      <c r="O162" s="80"/>
      <c r="P162" s="4" t="s">
        <v>316</v>
      </c>
      <c r="Q162" s="3"/>
    </row>
    <row r="163" spans="1:17" ht="15">
      <c r="A163" s="4">
        <v>143</v>
      </c>
      <c r="B163" s="60" t="s">
        <v>333</v>
      </c>
      <c r="C163" s="50"/>
      <c r="D163" s="93">
        <v>11130099</v>
      </c>
      <c r="E163" s="50"/>
      <c r="F163" s="50"/>
      <c r="G163" s="93" t="s">
        <v>210</v>
      </c>
      <c r="H163" s="90">
        <v>1</v>
      </c>
      <c r="I163" s="84">
        <v>72</v>
      </c>
      <c r="J163" s="66"/>
      <c r="K163" s="80">
        <v>1</v>
      </c>
      <c r="L163" s="87">
        <v>72</v>
      </c>
      <c r="M163" s="85">
        <f t="shared" si="6"/>
        <v>36</v>
      </c>
      <c r="N163" s="82">
        <f t="shared" si="5"/>
        <v>36</v>
      </c>
      <c r="O163" s="80"/>
      <c r="P163" s="4" t="s">
        <v>316</v>
      </c>
      <c r="Q163" s="3"/>
    </row>
    <row r="164" spans="1:17" ht="12.75" customHeight="1">
      <c r="A164" s="4">
        <v>144</v>
      </c>
      <c r="B164" s="54" t="s">
        <v>333</v>
      </c>
      <c r="C164" s="50"/>
      <c r="D164" s="93">
        <v>11130100</v>
      </c>
      <c r="E164" s="50"/>
      <c r="F164" s="50"/>
      <c r="G164" s="93" t="s">
        <v>210</v>
      </c>
      <c r="H164" s="90">
        <v>1</v>
      </c>
      <c r="I164" s="84">
        <v>72</v>
      </c>
      <c r="J164" s="66"/>
      <c r="K164" s="80">
        <v>1</v>
      </c>
      <c r="L164" s="87">
        <v>72</v>
      </c>
      <c r="M164" s="85">
        <f t="shared" si="6"/>
        <v>36</v>
      </c>
      <c r="N164" s="82">
        <f t="shared" si="5"/>
        <v>36</v>
      </c>
      <c r="O164" s="80"/>
      <c r="P164" s="4" t="s">
        <v>316</v>
      </c>
      <c r="Q164" s="3"/>
    </row>
    <row r="165" spans="1:17" ht="12.75" customHeight="1">
      <c r="A165" s="4">
        <v>145</v>
      </c>
      <c r="B165" s="54" t="s">
        <v>333</v>
      </c>
      <c r="C165" s="50"/>
      <c r="D165" s="93">
        <v>11130101</v>
      </c>
      <c r="E165" s="50"/>
      <c r="F165" s="50"/>
      <c r="G165" s="93" t="s">
        <v>210</v>
      </c>
      <c r="H165" s="90">
        <v>1</v>
      </c>
      <c r="I165" s="84">
        <v>72</v>
      </c>
      <c r="J165" s="66"/>
      <c r="K165" s="80">
        <v>1</v>
      </c>
      <c r="L165" s="87">
        <v>72</v>
      </c>
      <c r="M165" s="85">
        <f t="shared" si="6"/>
        <v>36</v>
      </c>
      <c r="N165" s="82">
        <f t="shared" si="5"/>
        <v>36</v>
      </c>
      <c r="O165" s="80"/>
      <c r="P165" s="4" t="s">
        <v>316</v>
      </c>
      <c r="Q165" s="3"/>
    </row>
    <row r="166" spans="1:17" ht="12.75" customHeight="1">
      <c r="A166" s="4">
        <v>146</v>
      </c>
      <c r="B166" s="54" t="s">
        <v>333</v>
      </c>
      <c r="C166" s="50"/>
      <c r="D166" s="93">
        <v>11130102</v>
      </c>
      <c r="E166" s="50"/>
      <c r="F166" s="50"/>
      <c r="G166" s="93" t="s">
        <v>210</v>
      </c>
      <c r="H166" s="90">
        <v>1</v>
      </c>
      <c r="I166" s="84">
        <v>72</v>
      </c>
      <c r="J166" s="66"/>
      <c r="K166" s="80">
        <v>1</v>
      </c>
      <c r="L166" s="87">
        <v>72</v>
      </c>
      <c r="M166" s="85">
        <f t="shared" si="6"/>
        <v>36</v>
      </c>
      <c r="N166" s="82">
        <f t="shared" si="5"/>
        <v>36</v>
      </c>
      <c r="O166" s="80"/>
      <c r="P166" s="4" t="s">
        <v>316</v>
      </c>
      <c r="Q166" s="3"/>
    </row>
    <row r="167" spans="1:17" ht="12.75" customHeight="1">
      <c r="A167" s="4">
        <v>147</v>
      </c>
      <c r="B167" s="54" t="s">
        <v>333</v>
      </c>
      <c r="C167" s="50"/>
      <c r="D167" s="93">
        <v>11130103</v>
      </c>
      <c r="E167" s="50"/>
      <c r="F167" s="50"/>
      <c r="G167" s="93" t="s">
        <v>210</v>
      </c>
      <c r="H167" s="90">
        <v>1</v>
      </c>
      <c r="I167" s="84">
        <v>72</v>
      </c>
      <c r="J167" s="66"/>
      <c r="K167" s="80">
        <v>1</v>
      </c>
      <c r="L167" s="87">
        <v>72</v>
      </c>
      <c r="M167" s="85">
        <f t="shared" si="6"/>
        <v>36</v>
      </c>
      <c r="N167" s="82">
        <f t="shared" si="5"/>
        <v>36</v>
      </c>
      <c r="O167" s="80"/>
      <c r="P167" s="4" t="s">
        <v>316</v>
      </c>
      <c r="Q167" s="3"/>
    </row>
    <row r="168" spans="1:17" ht="12.75" customHeight="1">
      <c r="A168" s="4">
        <v>148</v>
      </c>
      <c r="B168" s="54" t="s">
        <v>333</v>
      </c>
      <c r="C168" s="50"/>
      <c r="D168" s="93">
        <v>11130104</v>
      </c>
      <c r="E168" s="50"/>
      <c r="F168" s="50"/>
      <c r="G168" s="93" t="s">
        <v>210</v>
      </c>
      <c r="H168" s="90">
        <v>1</v>
      </c>
      <c r="I168" s="84">
        <v>72</v>
      </c>
      <c r="J168" s="66"/>
      <c r="K168" s="80">
        <v>1</v>
      </c>
      <c r="L168" s="87">
        <v>72</v>
      </c>
      <c r="M168" s="85">
        <f t="shared" si="6"/>
        <v>36</v>
      </c>
      <c r="N168" s="82">
        <f t="shared" si="5"/>
        <v>36</v>
      </c>
      <c r="O168" s="80"/>
      <c r="P168" s="4" t="s">
        <v>316</v>
      </c>
      <c r="Q168" s="3"/>
    </row>
    <row r="169" spans="1:17" ht="12.75" customHeight="1">
      <c r="A169" s="4">
        <v>149</v>
      </c>
      <c r="B169" s="54" t="s">
        <v>333</v>
      </c>
      <c r="C169" s="50"/>
      <c r="D169" s="93">
        <v>11130105</v>
      </c>
      <c r="E169" s="50"/>
      <c r="F169" s="50"/>
      <c r="G169" s="93" t="s">
        <v>210</v>
      </c>
      <c r="H169" s="90">
        <v>1</v>
      </c>
      <c r="I169" s="84">
        <v>72</v>
      </c>
      <c r="J169" s="66"/>
      <c r="K169" s="80">
        <v>1</v>
      </c>
      <c r="L169" s="87">
        <v>72</v>
      </c>
      <c r="M169" s="85">
        <f t="shared" si="6"/>
        <v>36</v>
      </c>
      <c r="N169" s="82">
        <f t="shared" si="5"/>
        <v>36</v>
      </c>
      <c r="O169" s="80"/>
      <c r="P169" s="4" t="s">
        <v>316</v>
      </c>
      <c r="Q169" s="3"/>
    </row>
    <row r="170" spans="1:17" ht="12.75" customHeight="1">
      <c r="A170" s="4">
        <v>150</v>
      </c>
      <c r="B170" s="54" t="s">
        <v>333</v>
      </c>
      <c r="C170" s="50"/>
      <c r="D170" s="93">
        <v>11130106</v>
      </c>
      <c r="E170" s="50"/>
      <c r="F170" s="50"/>
      <c r="G170" s="93" t="s">
        <v>210</v>
      </c>
      <c r="H170" s="90">
        <v>1</v>
      </c>
      <c r="I170" s="84">
        <v>72</v>
      </c>
      <c r="J170" s="66"/>
      <c r="K170" s="80">
        <v>1</v>
      </c>
      <c r="L170" s="87">
        <v>72</v>
      </c>
      <c r="M170" s="85">
        <f t="shared" si="6"/>
        <v>36</v>
      </c>
      <c r="N170" s="82">
        <f t="shared" si="5"/>
        <v>36</v>
      </c>
      <c r="O170" s="80"/>
      <c r="P170" s="4" t="s">
        <v>316</v>
      </c>
      <c r="Q170" s="3"/>
    </row>
    <row r="171" spans="1:17" ht="12.75" customHeight="1">
      <c r="A171" s="4">
        <v>151</v>
      </c>
      <c r="B171" s="54" t="s">
        <v>333</v>
      </c>
      <c r="C171" s="50"/>
      <c r="D171" s="93">
        <v>11130107</v>
      </c>
      <c r="E171" s="50"/>
      <c r="F171" s="50"/>
      <c r="G171" s="93" t="s">
        <v>210</v>
      </c>
      <c r="H171" s="90">
        <v>1</v>
      </c>
      <c r="I171" s="84">
        <v>72</v>
      </c>
      <c r="J171" s="66"/>
      <c r="K171" s="80">
        <v>1</v>
      </c>
      <c r="L171" s="87">
        <v>72</v>
      </c>
      <c r="M171" s="85">
        <f t="shared" si="6"/>
        <v>36</v>
      </c>
      <c r="N171" s="82">
        <f t="shared" si="5"/>
        <v>36</v>
      </c>
      <c r="O171" s="80"/>
      <c r="P171" s="4" t="s">
        <v>316</v>
      </c>
      <c r="Q171" s="3"/>
    </row>
    <row r="172" spans="1:17" ht="12.75" customHeight="1">
      <c r="A172" s="4">
        <v>152</v>
      </c>
      <c r="B172" s="60" t="s">
        <v>333</v>
      </c>
      <c r="C172" s="50"/>
      <c r="D172" s="93">
        <v>11130108</v>
      </c>
      <c r="E172" s="50"/>
      <c r="F172" s="50"/>
      <c r="G172" s="93" t="s">
        <v>210</v>
      </c>
      <c r="H172" s="90">
        <v>1</v>
      </c>
      <c r="I172" s="84">
        <v>72</v>
      </c>
      <c r="J172" s="66"/>
      <c r="K172" s="80">
        <v>1</v>
      </c>
      <c r="L172" s="87">
        <v>72</v>
      </c>
      <c r="M172" s="85">
        <f t="shared" si="6"/>
        <v>36</v>
      </c>
      <c r="N172" s="82">
        <f t="shared" si="5"/>
        <v>36</v>
      </c>
      <c r="O172" s="80"/>
      <c r="P172" s="4" t="s">
        <v>316</v>
      </c>
      <c r="Q172" s="3"/>
    </row>
    <row r="173" spans="1:17" ht="12.75" customHeight="1">
      <c r="A173" s="4">
        <v>153</v>
      </c>
      <c r="B173" s="60" t="s">
        <v>333</v>
      </c>
      <c r="C173" s="50"/>
      <c r="D173" s="93">
        <v>11130109</v>
      </c>
      <c r="E173" s="50"/>
      <c r="F173" s="50"/>
      <c r="G173" s="93" t="s">
        <v>210</v>
      </c>
      <c r="H173" s="90">
        <v>1</v>
      </c>
      <c r="I173" s="84">
        <v>72</v>
      </c>
      <c r="J173" s="66"/>
      <c r="K173" s="80">
        <v>1</v>
      </c>
      <c r="L173" s="87">
        <v>72</v>
      </c>
      <c r="M173" s="85">
        <f t="shared" si="6"/>
        <v>36</v>
      </c>
      <c r="N173" s="82">
        <f t="shared" si="5"/>
        <v>36</v>
      </c>
      <c r="O173" s="80"/>
      <c r="P173" s="4" t="s">
        <v>316</v>
      </c>
      <c r="Q173" s="3"/>
    </row>
    <row r="174" spans="1:17" ht="15">
      <c r="A174" s="4">
        <v>154</v>
      </c>
      <c r="B174" s="60" t="s">
        <v>333</v>
      </c>
      <c r="C174" s="50"/>
      <c r="D174" s="93">
        <v>11130110</v>
      </c>
      <c r="E174" s="50"/>
      <c r="F174" s="50"/>
      <c r="G174" s="93" t="s">
        <v>210</v>
      </c>
      <c r="H174" s="90">
        <v>1</v>
      </c>
      <c r="I174" s="84">
        <v>72</v>
      </c>
      <c r="J174" s="66"/>
      <c r="K174" s="80">
        <v>1</v>
      </c>
      <c r="L174" s="87">
        <v>72</v>
      </c>
      <c r="M174" s="85">
        <f t="shared" si="6"/>
        <v>36</v>
      </c>
      <c r="N174" s="82">
        <f t="shared" si="5"/>
        <v>36</v>
      </c>
      <c r="O174" s="80"/>
      <c r="P174" s="4" t="s">
        <v>316</v>
      </c>
      <c r="Q174" s="3"/>
    </row>
    <row r="175" spans="1:17" ht="15">
      <c r="A175" s="4">
        <v>155</v>
      </c>
      <c r="B175" s="60" t="s">
        <v>218</v>
      </c>
      <c r="C175" s="50"/>
      <c r="D175" s="93">
        <v>11130111</v>
      </c>
      <c r="E175" s="50"/>
      <c r="F175" s="50"/>
      <c r="G175" s="93" t="s">
        <v>210</v>
      </c>
      <c r="H175" s="90">
        <v>1</v>
      </c>
      <c r="I175" s="84">
        <v>61</v>
      </c>
      <c r="J175" s="66"/>
      <c r="K175" s="80">
        <v>1</v>
      </c>
      <c r="L175" s="87">
        <v>61</v>
      </c>
      <c r="M175" s="85">
        <f t="shared" si="6"/>
        <v>30.5</v>
      </c>
      <c r="N175" s="82">
        <f t="shared" si="5"/>
        <v>30.5</v>
      </c>
      <c r="O175" s="80"/>
      <c r="P175" s="4" t="s">
        <v>316</v>
      </c>
      <c r="Q175" s="3"/>
    </row>
    <row r="176" spans="1:17" ht="15">
      <c r="A176" s="4">
        <v>156</v>
      </c>
      <c r="B176" s="60" t="s">
        <v>218</v>
      </c>
      <c r="C176" s="50"/>
      <c r="D176" s="93">
        <v>11130112</v>
      </c>
      <c r="E176" s="50"/>
      <c r="F176" s="50"/>
      <c r="G176" s="93" t="s">
        <v>210</v>
      </c>
      <c r="H176" s="90">
        <v>1</v>
      </c>
      <c r="I176" s="84">
        <v>61</v>
      </c>
      <c r="J176" s="66"/>
      <c r="K176" s="80">
        <v>1</v>
      </c>
      <c r="L176" s="87">
        <v>61</v>
      </c>
      <c r="M176" s="85">
        <f t="shared" si="6"/>
        <v>30.5</v>
      </c>
      <c r="N176" s="82">
        <f t="shared" si="5"/>
        <v>30.5</v>
      </c>
      <c r="O176" s="80"/>
      <c r="P176" s="4" t="s">
        <v>316</v>
      </c>
      <c r="Q176" s="3"/>
    </row>
    <row r="177" spans="1:17" ht="15">
      <c r="A177" s="4">
        <v>157</v>
      </c>
      <c r="B177" s="60" t="s">
        <v>218</v>
      </c>
      <c r="C177" s="50"/>
      <c r="D177" s="93">
        <v>11130113</v>
      </c>
      <c r="E177" s="50"/>
      <c r="F177" s="50"/>
      <c r="G177" s="93" t="s">
        <v>210</v>
      </c>
      <c r="H177" s="90">
        <v>1</v>
      </c>
      <c r="I177" s="84">
        <v>61</v>
      </c>
      <c r="J177" s="66"/>
      <c r="K177" s="80">
        <v>1</v>
      </c>
      <c r="L177" s="87">
        <v>61</v>
      </c>
      <c r="M177" s="85">
        <f t="shared" si="6"/>
        <v>30.5</v>
      </c>
      <c r="N177" s="82">
        <f t="shared" si="5"/>
        <v>30.5</v>
      </c>
      <c r="O177" s="80"/>
      <c r="P177" s="4" t="s">
        <v>316</v>
      </c>
      <c r="Q177" s="3"/>
    </row>
    <row r="178" spans="1:17" ht="15">
      <c r="A178" s="4">
        <v>158</v>
      </c>
      <c r="B178" s="60" t="s">
        <v>218</v>
      </c>
      <c r="C178" s="50"/>
      <c r="D178" s="93">
        <v>11130114</v>
      </c>
      <c r="E178" s="50"/>
      <c r="F178" s="50"/>
      <c r="G178" s="93" t="s">
        <v>210</v>
      </c>
      <c r="H178" s="90">
        <v>1</v>
      </c>
      <c r="I178" s="84">
        <v>61</v>
      </c>
      <c r="J178" s="66"/>
      <c r="K178" s="80">
        <v>1</v>
      </c>
      <c r="L178" s="87">
        <v>61</v>
      </c>
      <c r="M178" s="85">
        <f t="shared" si="6"/>
        <v>30.5</v>
      </c>
      <c r="N178" s="82">
        <f t="shared" si="5"/>
        <v>30.5</v>
      </c>
      <c r="O178" s="80"/>
      <c r="P178" s="4" t="s">
        <v>316</v>
      </c>
      <c r="Q178" s="3"/>
    </row>
    <row r="179" spans="1:17" ht="15">
      <c r="A179" s="4">
        <v>159</v>
      </c>
      <c r="B179" s="60" t="s">
        <v>334</v>
      </c>
      <c r="C179" s="50"/>
      <c r="D179" s="93">
        <v>11130115</v>
      </c>
      <c r="E179" s="50"/>
      <c r="F179" s="50"/>
      <c r="G179" s="93" t="s">
        <v>210</v>
      </c>
      <c r="H179" s="90">
        <v>1</v>
      </c>
      <c r="I179" s="84">
        <v>26</v>
      </c>
      <c r="J179" s="66"/>
      <c r="K179" s="80">
        <v>1</v>
      </c>
      <c r="L179" s="87">
        <v>26</v>
      </c>
      <c r="M179" s="85">
        <f t="shared" si="6"/>
        <v>13</v>
      </c>
      <c r="N179" s="82">
        <f t="shared" si="5"/>
        <v>13</v>
      </c>
      <c r="O179" s="80"/>
      <c r="P179" s="4" t="s">
        <v>316</v>
      </c>
      <c r="Q179" s="3"/>
    </row>
    <row r="180" spans="1:17" ht="15">
      <c r="A180" s="4">
        <v>160</v>
      </c>
      <c r="B180" s="60" t="s">
        <v>334</v>
      </c>
      <c r="C180" s="50"/>
      <c r="D180" s="93">
        <v>11130116</v>
      </c>
      <c r="E180" s="50"/>
      <c r="F180" s="50"/>
      <c r="G180" s="93" t="s">
        <v>210</v>
      </c>
      <c r="H180" s="90">
        <v>1</v>
      </c>
      <c r="I180" s="84">
        <v>26</v>
      </c>
      <c r="J180" s="66"/>
      <c r="K180" s="80">
        <v>1</v>
      </c>
      <c r="L180" s="87">
        <v>26</v>
      </c>
      <c r="M180" s="85">
        <f t="shared" si="6"/>
        <v>13</v>
      </c>
      <c r="N180" s="82">
        <f t="shared" si="5"/>
        <v>13</v>
      </c>
      <c r="O180" s="80"/>
      <c r="P180" s="4" t="s">
        <v>316</v>
      </c>
      <c r="Q180" s="3"/>
    </row>
    <row r="181" spans="1:17" ht="15">
      <c r="A181" s="4">
        <v>161</v>
      </c>
      <c r="B181" s="60" t="s">
        <v>334</v>
      </c>
      <c r="C181" s="50"/>
      <c r="D181" s="93">
        <v>11130117</v>
      </c>
      <c r="E181" s="50"/>
      <c r="F181" s="50"/>
      <c r="G181" s="93" t="s">
        <v>210</v>
      </c>
      <c r="H181" s="90">
        <v>1</v>
      </c>
      <c r="I181" s="84">
        <v>26</v>
      </c>
      <c r="J181" s="66"/>
      <c r="K181" s="80">
        <v>1</v>
      </c>
      <c r="L181" s="87">
        <v>26</v>
      </c>
      <c r="M181" s="85">
        <f t="shared" si="6"/>
        <v>13</v>
      </c>
      <c r="N181" s="82">
        <f t="shared" si="5"/>
        <v>13</v>
      </c>
      <c r="O181" s="80"/>
      <c r="P181" s="4" t="s">
        <v>316</v>
      </c>
      <c r="Q181" s="3"/>
    </row>
    <row r="182" spans="1:17" ht="15">
      <c r="A182" s="4">
        <v>162</v>
      </c>
      <c r="B182" s="60" t="s">
        <v>334</v>
      </c>
      <c r="C182" s="50"/>
      <c r="D182" s="93">
        <v>11130118</v>
      </c>
      <c r="E182" s="50"/>
      <c r="F182" s="50"/>
      <c r="G182" s="93" t="s">
        <v>210</v>
      </c>
      <c r="H182" s="90">
        <v>1</v>
      </c>
      <c r="I182" s="84">
        <v>26</v>
      </c>
      <c r="J182" s="66"/>
      <c r="K182" s="80">
        <v>1</v>
      </c>
      <c r="L182" s="87">
        <v>26</v>
      </c>
      <c r="M182" s="85">
        <f>L182/2</f>
        <v>13</v>
      </c>
      <c r="N182" s="82">
        <f t="shared" si="5"/>
        <v>13</v>
      </c>
      <c r="O182" s="80"/>
      <c r="P182" s="4" t="s">
        <v>316</v>
      </c>
      <c r="Q182" s="3"/>
    </row>
    <row r="183" spans="1:17" ht="39.75" customHeight="1">
      <c r="A183" s="4">
        <v>163</v>
      </c>
      <c r="B183" s="60" t="s">
        <v>334</v>
      </c>
      <c r="C183" s="50"/>
      <c r="D183" s="93">
        <v>11130119</v>
      </c>
      <c r="E183" s="50"/>
      <c r="F183" s="50"/>
      <c r="G183" s="93" t="s">
        <v>210</v>
      </c>
      <c r="H183" s="90">
        <v>1</v>
      </c>
      <c r="I183" s="84">
        <v>26</v>
      </c>
      <c r="J183" s="66"/>
      <c r="K183" s="80">
        <v>1</v>
      </c>
      <c r="L183" s="87">
        <v>26</v>
      </c>
      <c r="M183" s="85">
        <f aca="true" t="shared" si="7" ref="M183:M246">L183/2</f>
        <v>13</v>
      </c>
      <c r="N183" s="82">
        <f t="shared" si="5"/>
        <v>13</v>
      </c>
      <c r="O183" s="80"/>
      <c r="P183" s="4" t="s">
        <v>316</v>
      </c>
      <c r="Q183" s="3"/>
    </row>
    <row r="184" spans="1:17" ht="21" customHeight="1">
      <c r="A184" s="4">
        <v>164</v>
      </c>
      <c r="B184" s="60" t="s">
        <v>334</v>
      </c>
      <c r="C184" s="50"/>
      <c r="D184" s="93">
        <v>11130120</v>
      </c>
      <c r="E184" s="50"/>
      <c r="F184" s="50"/>
      <c r="G184" s="93" t="s">
        <v>210</v>
      </c>
      <c r="H184" s="90">
        <v>1</v>
      </c>
      <c r="I184" s="84">
        <v>26</v>
      </c>
      <c r="J184" s="66"/>
      <c r="K184" s="80">
        <v>1</v>
      </c>
      <c r="L184" s="87">
        <v>26</v>
      </c>
      <c r="M184" s="85">
        <f t="shared" si="7"/>
        <v>13</v>
      </c>
      <c r="N184" s="82">
        <f t="shared" si="5"/>
        <v>13</v>
      </c>
      <c r="O184" s="80"/>
      <c r="P184" s="4" t="s">
        <v>316</v>
      </c>
      <c r="Q184" s="3"/>
    </row>
    <row r="185" spans="1:17" ht="14.25" customHeight="1">
      <c r="A185" s="4">
        <v>165</v>
      </c>
      <c r="B185" s="60" t="s">
        <v>334</v>
      </c>
      <c r="C185" s="50"/>
      <c r="D185" s="93">
        <v>11130121</v>
      </c>
      <c r="E185" s="50"/>
      <c r="F185" s="50"/>
      <c r="G185" s="93" t="s">
        <v>210</v>
      </c>
      <c r="H185" s="90">
        <v>1</v>
      </c>
      <c r="I185" s="84">
        <v>26</v>
      </c>
      <c r="J185" s="66"/>
      <c r="K185" s="80">
        <v>1</v>
      </c>
      <c r="L185" s="87">
        <v>26</v>
      </c>
      <c r="M185" s="85">
        <f t="shared" si="7"/>
        <v>13</v>
      </c>
      <c r="N185" s="82">
        <f t="shared" si="5"/>
        <v>13</v>
      </c>
      <c r="O185" s="80"/>
      <c r="P185" s="4" t="s">
        <v>316</v>
      </c>
      <c r="Q185" s="3"/>
    </row>
    <row r="186" spans="1:17" ht="15">
      <c r="A186" s="4">
        <v>166</v>
      </c>
      <c r="B186" s="60" t="s">
        <v>335</v>
      </c>
      <c r="C186" s="50"/>
      <c r="D186" s="93">
        <v>11130125</v>
      </c>
      <c r="E186" s="50"/>
      <c r="F186" s="50"/>
      <c r="G186" s="93" t="s">
        <v>210</v>
      </c>
      <c r="H186" s="90">
        <v>1</v>
      </c>
      <c r="I186" s="84">
        <v>41</v>
      </c>
      <c r="J186" s="66"/>
      <c r="K186" s="80">
        <v>1</v>
      </c>
      <c r="L186" s="87">
        <v>41</v>
      </c>
      <c r="M186" s="85">
        <f t="shared" si="7"/>
        <v>20.5</v>
      </c>
      <c r="N186" s="82">
        <f t="shared" si="5"/>
        <v>20.5</v>
      </c>
      <c r="O186" s="80"/>
      <c r="P186" s="4" t="s">
        <v>316</v>
      </c>
      <c r="Q186" s="3"/>
    </row>
    <row r="187" spans="1:17" ht="15">
      <c r="A187" s="4">
        <v>167</v>
      </c>
      <c r="B187" s="60" t="s">
        <v>335</v>
      </c>
      <c r="C187" s="50"/>
      <c r="D187" s="93">
        <v>11130126</v>
      </c>
      <c r="E187" s="50"/>
      <c r="F187" s="50"/>
      <c r="G187" s="93" t="s">
        <v>210</v>
      </c>
      <c r="H187" s="90">
        <v>1</v>
      </c>
      <c r="I187" s="84">
        <v>41</v>
      </c>
      <c r="J187" s="66"/>
      <c r="K187" s="80">
        <v>1</v>
      </c>
      <c r="L187" s="87">
        <v>41</v>
      </c>
      <c r="M187" s="85">
        <f t="shared" si="7"/>
        <v>20.5</v>
      </c>
      <c r="N187" s="82">
        <f t="shared" si="5"/>
        <v>20.5</v>
      </c>
      <c r="O187" s="80"/>
      <c r="P187" s="4" t="s">
        <v>316</v>
      </c>
      <c r="Q187" s="3"/>
    </row>
    <row r="188" spans="1:17" ht="15">
      <c r="A188" s="4">
        <v>168</v>
      </c>
      <c r="B188" s="60" t="s">
        <v>335</v>
      </c>
      <c r="C188" s="50"/>
      <c r="D188" s="93">
        <v>11130127</v>
      </c>
      <c r="E188" s="50"/>
      <c r="F188" s="50"/>
      <c r="G188" s="93" t="s">
        <v>210</v>
      </c>
      <c r="H188" s="90">
        <v>1</v>
      </c>
      <c r="I188" s="84">
        <v>41</v>
      </c>
      <c r="J188" s="66"/>
      <c r="K188" s="80">
        <v>1</v>
      </c>
      <c r="L188" s="87">
        <v>41</v>
      </c>
      <c r="M188" s="85">
        <f t="shared" si="7"/>
        <v>20.5</v>
      </c>
      <c r="N188" s="82">
        <f t="shared" si="5"/>
        <v>20.5</v>
      </c>
      <c r="O188" s="80"/>
      <c r="P188" s="4" t="s">
        <v>316</v>
      </c>
      <c r="Q188" s="3"/>
    </row>
    <row r="189" spans="1:17" ht="15">
      <c r="A189" s="4">
        <v>169</v>
      </c>
      <c r="B189" s="60" t="s">
        <v>335</v>
      </c>
      <c r="C189" s="50"/>
      <c r="D189" s="93">
        <v>11130128</v>
      </c>
      <c r="E189" s="50"/>
      <c r="F189" s="50"/>
      <c r="G189" s="93" t="s">
        <v>210</v>
      </c>
      <c r="H189" s="90">
        <v>1</v>
      </c>
      <c r="I189" s="84">
        <v>41</v>
      </c>
      <c r="J189" s="66"/>
      <c r="K189" s="80">
        <v>1</v>
      </c>
      <c r="L189" s="87">
        <v>41</v>
      </c>
      <c r="M189" s="85">
        <f t="shared" si="7"/>
        <v>20.5</v>
      </c>
      <c r="N189" s="82">
        <f t="shared" si="5"/>
        <v>20.5</v>
      </c>
      <c r="O189" s="80"/>
      <c r="P189" s="4" t="s">
        <v>316</v>
      </c>
      <c r="Q189" s="3"/>
    </row>
    <row r="190" spans="1:17" ht="15">
      <c r="A190" s="4">
        <v>170</v>
      </c>
      <c r="B190" s="60" t="s">
        <v>336</v>
      </c>
      <c r="C190" s="50"/>
      <c r="D190" s="93">
        <v>11130129</v>
      </c>
      <c r="E190" s="50"/>
      <c r="F190" s="50"/>
      <c r="G190" s="93" t="s">
        <v>210</v>
      </c>
      <c r="H190" s="90">
        <v>1</v>
      </c>
      <c r="I190" s="84">
        <v>105</v>
      </c>
      <c r="J190" s="66"/>
      <c r="K190" s="80">
        <v>1</v>
      </c>
      <c r="L190" s="87">
        <v>105</v>
      </c>
      <c r="M190" s="85">
        <f t="shared" si="7"/>
        <v>52.5</v>
      </c>
      <c r="N190" s="82">
        <f t="shared" si="5"/>
        <v>52.5</v>
      </c>
      <c r="O190" s="80"/>
      <c r="P190" s="4" t="s">
        <v>316</v>
      </c>
      <c r="Q190" s="3"/>
    </row>
    <row r="191" spans="1:17" ht="15">
      <c r="A191" s="4">
        <v>171</v>
      </c>
      <c r="B191" s="60" t="s">
        <v>336</v>
      </c>
      <c r="C191" s="50"/>
      <c r="D191" s="93">
        <v>11130130</v>
      </c>
      <c r="E191" s="50"/>
      <c r="F191" s="50"/>
      <c r="G191" s="93" t="s">
        <v>210</v>
      </c>
      <c r="H191" s="90">
        <v>1</v>
      </c>
      <c r="I191" s="84">
        <v>105</v>
      </c>
      <c r="J191" s="66"/>
      <c r="K191" s="80">
        <v>1</v>
      </c>
      <c r="L191" s="87">
        <v>105</v>
      </c>
      <c r="M191" s="85">
        <f t="shared" si="7"/>
        <v>52.5</v>
      </c>
      <c r="N191" s="82">
        <f t="shared" si="5"/>
        <v>52.5</v>
      </c>
      <c r="O191" s="80"/>
      <c r="P191" s="4" t="s">
        <v>316</v>
      </c>
      <c r="Q191" s="3"/>
    </row>
    <row r="192" spans="1:17" ht="15">
      <c r="A192" s="4">
        <v>172</v>
      </c>
      <c r="B192" s="60" t="s">
        <v>337</v>
      </c>
      <c r="C192" s="50"/>
      <c r="D192" s="93">
        <v>11130131</v>
      </c>
      <c r="E192" s="50"/>
      <c r="F192" s="50"/>
      <c r="G192" s="93" t="s">
        <v>210</v>
      </c>
      <c r="H192" s="90">
        <v>1</v>
      </c>
      <c r="I192" s="84">
        <v>999</v>
      </c>
      <c r="J192" s="66"/>
      <c r="K192" s="80">
        <v>1</v>
      </c>
      <c r="L192" s="87">
        <v>999</v>
      </c>
      <c r="M192" s="85">
        <f t="shared" si="7"/>
        <v>499.5</v>
      </c>
      <c r="N192" s="82">
        <f aca="true" t="shared" si="8" ref="N192:N253">L192-M192</f>
        <v>499.5</v>
      </c>
      <c r="O192" s="80"/>
      <c r="P192" s="4" t="s">
        <v>316</v>
      </c>
      <c r="Q192" s="3"/>
    </row>
    <row r="193" spans="1:17" ht="26.25" customHeight="1">
      <c r="A193" s="4">
        <v>173</v>
      </c>
      <c r="B193" s="60" t="s">
        <v>337</v>
      </c>
      <c r="C193" s="50"/>
      <c r="D193" s="93">
        <v>11130132</v>
      </c>
      <c r="E193" s="50"/>
      <c r="F193" s="50"/>
      <c r="G193" s="93" t="s">
        <v>210</v>
      </c>
      <c r="H193" s="90">
        <v>1</v>
      </c>
      <c r="I193" s="84">
        <v>999</v>
      </c>
      <c r="J193" s="66"/>
      <c r="K193" s="80">
        <v>1</v>
      </c>
      <c r="L193" s="87">
        <v>999</v>
      </c>
      <c r="M193" s="85">
        <f t="shared" si="7"/>
        <v>499.5</v>
      </c>
      <c r="N193" s="82">
        <f t="shared" si="8"/>
        <v>499.5</v>
      </c>
      <c r="O193" s="80"/>
      <c r="P193" s="4" t="s">
        <v>316</v>
      </c>
      <c r="Q193" s="3"/>
    </row>
    <row r="194" spans="1:17" ht="12.75" customHeight="1">
      <c r="A194" s="4">
        <v>174</v>
      </c>
      <c r="B194" s="60" t="s">
        <v>338</v>
      </c>
      <c r="C194" s="50">
        <v>2018</v>
      </c>
      <c r="D194" s="93" t="s">
        <v>339</v>
      </c>
      <c r="E194" s="50"/>
      <c r="F194" s="50"/>
      <c r="G194" s="93" t="s">
        <v>210</v>
      </c>
      <c r="H194" s="90">
        <v>2</v>
      </c>
      <c r="I194" s="84">
        <v>190</v>
      </c>
      <c r="J194" s="66"/>
      <c r="K194" s="80">
        <v>2</v>
      </c>
      <c r="L194" s="87">
        <v>190</v>
      </c>
      <c r="M194" s="85">
        <f t="shared" si="7"/>
        <v>95</v>
      </c>
      <c r="N194" s="82">
        <f t="shared" si="8"/>
        <v>95</v>
      </c>
      <c r="O194" s="80"/>
      <c r="P194" s="4" t="s">
        <v>316</v>
      </c>
      <c r="Q194" s="3"/>
    </row>
    <row r="195" spans="1:17" ht="12.75" customHeight="1">
      <c r="A195" s="4">
        <v>175</v>
      </c>
      <c r="B195" s="60" t="s">
        <v>340</v>
      </c>
      <c r="C195" s="50">
        <v>2018</v>
      </c>
      <c r="D195" s="93" t="s">
        <v>341</v>
      </c>
      <c r="E195" s="50"/>
      <c r="F195" s="50"/>
      <c r="G195" s="93" t="s">
        <v>210</v>
      </c>
      <c r="H195" s="90">
        <v>2</v>
      </c>
      <c r="I195" s="84">
        <v>350</v>
      </c>
      <c r="J195" s="66"/>
      <c r="K195" s="80">
        <v>2</v>
      </c>
      <c r="L195" s="87">
        <v>350</v>
      </c>
      <c r="M195" s="85">
        <f t="shared" si="7"/>
        <v>175</v>
      </c>
      <c r="N195" s="82">
        <f t="shared" si="8"/>
        <v>175</v>
      </c>
      <c r="O195" s="80"/>
      <c r="P195" s="4" t="s">
        <v>316</v>
      </c>
      <c r="Q195" s="3"/>
    </row>
    <row r="196" spans="1:17" ht="12.75" customHeight="1">
      <c r="A196" s="4">
        <v>176</v>
      </c>
      <c r="B196" s="60" t="s">
        <v>342</v>
      </c>
      <c r="C196" s="50">
        <v>2018</v>
      </c>
      <c r="D196" s="93" t="s">
        <v>343</v>
      </c>
      <c r="E196" s="50"/>
      <c r="F196" s="50"/>
      <c r="G196" s="93" t="s">
        <v>210</v>
      </c>
      <c r="H196" s="90">
        <v>2</v>
      </c>
      <c r="I196" s="84">
        <v>690</v>
      </c>
      <c r="J196" s="66"/>
      <c r="K196" s="80">
        <v>2</v>
      </c>
      <c r="L196" s="87">
        <v>690</v>
      </c>
      <c r="M196" s="85">
        <f t="shared" si="7"/>
        <v>345</v>
      </c>
      <c r="N196" s="82">
        <f t="shared" si="8"/>
        <v>345</v>
      </c>
      <c r="O196" s="80"/>
      <c r="P196" s="4" t="s">
        <v>316</v>
      </c>
      <c r="Q196" s="3"/>
    </row>
    <row r="197" spans="1:17" ht="12.75" customHeight="1">
      <c r="A197" s="4">
        <v>177</v>
      </c>
      <c r="B197" s="60" t="s">
        <v>344</v>
      </c>
      <c r="C197" s="50">
        <v>2018</v>
      </c>
      <c r="D197" s="93" t="s">
        <v>345</v>
      </c>
      <c r="E197" s="50"/>
      <c r="F197" s="50"/>
      <c r="G197" s="93" t="s">
        <v>210</v>
      </c>
      <c r="H197" s="90">
        <v>30</v>
      </c>
      <c r="I197" s="84">
        <v>37260</v>
      </c>
      <c r="J197" s="66"/>
      <c r="K197" s="80">
        <v>30</v>
      </c>
      <c r="L197" s="87">
        <v>37260</v>
      </c>
      <c r="M197" s="85">
        <f t="shared" si="7"/>
        <v>18630</v>
      </c>
      <c r="N197" s="82">
        <f t="shared" si="8"/>
        <v>18630</v>
      </c>
      <c r="O197" s="80"/>
      <c r="P197" s="4" t="s">
        <v>316</v>
      </c>
      <c r="Q197" s="3"/>
    </row>
    <row r="198" spans="1:17" ht="12.75" customHeight="1">
      <c r="A198" s="4">
        <v>178</v>
      </c>
      <c r="B198" s="60" t="s">
        <v>346</v>
      </c>
      <c r="C198" s="50">
        <v>2018</v>
      </c>
      <c r="D198" s="93">
        <v>11130182</v>
      </c>
      <c r="E198" s="50"/>
      <c r="F198" s="50"/>
      <c r="G198" s="93" t="s">
        <v>210</v>
      </c>
      <c r="H198" s="90">
        <v>1</v>
      </c>
      <c r="I198" s="84">
        <v>800</v>
      </c>
      <c r="J198" s="66"/>
      <c r="K198" s="80">
        <v>1</v>
      </c>
      <c r="L198" s="87">
        <v>800</v>
      </c>
      <c r="M198" s="85">
        <f t="shared" si="7"/>
        <v>400</v>
      </c>
      <c r="N198" s="82">
        <f t="shared" si="8"/>
        <v>400</v>
      </c>
      <c r="O198" s="80"/>
      <c r="P198" s="4" t="s">
        <v>316</v>
      </c>
      <c r="Q198" s="3"/>
    </row>
    <row r="199" spans="1:17" ht="12.75" customHeight="1">
      <c r="A199" s="4">
        <v>179</v>
      </c>
      <c r="B199" s="60" t="s">
        <v>347</v>
      </c>
      <c r="C199" s="50">
        <v>2018</v>
      </c>
      <c r="D199" s="93" t="s">
        <v>348</v>
      </c>
      <c r="E199" s="50"/>
      <c r="F199" s="50"/>
      <c r="G199" s="93" t="s">
        <v>210</v>
      </c>
      <c r="H199" s="90">
        <v>6</v>
      </c>
      <c r="I199" s="84">
        <v>5460</v>
      </c>
      <c r="J199" s="66"/>
      <c r="K199" s="80">
        <v>6</v>
      </c>
      <c r="L199" s="87">
        <v>5460</v>
      </c>
      <c r="M199" s="85">
        <f t="shared" si="7"/>
        <v>2730</v>
      </c>
      <c r="N199" s="82">
        <f t="shared" si="8"/>
        <v>2730</v>
      </c>
      <c r="O199" s="80"/>
      <c r="P199" s="4" t="s">
        <v>316</v>
      </c>
      <c r="Q199" s="3"/>
    </row>
    <row r="200" spans="1:17" ht="12.75" customHeight="1">
      <c r="A200" s="4">
        <v>180</v>
      </c>
      <c r="B200" s="60" t="s">
        <v>349</v>
      </c>
      <c r="C200" s="50">
        <v>2018</v>
      </c>
      <c r="D200" s="93" t="s">
        <v>350</v>
      </c>
      <c r="E200" s="50"/>
      <c r="F200" s="50"/>
      <c r="G200" s="93" t="s">
        <v>210</v>
      </c>
      <c r="H200" s="90">
        <v>5</v>
      </c>
      <c r="I200" s="84">
        <v>3990</v>
      </c>
      <c r="J200" s="66"/>
      <c r="K200" s="80">
        <v>5</v>
      </c>
      <c r="L200" s="87">
        <v>3990</v>
      </c>
      <c r="M200" s="85">
        <f t="shared" si="7"/>
        <v>1995</v>
      </c>
      <c r="N200" s="82">
        <f t="shared" si="8"/>
        <v>1995</v>
      </c>
      <c r="O200" s="80"/>
      <c r="P200" s="4" t="s">
        <v>316</v>
      </c>
      <c r="Q200" s="3"/>
    </row>
    <row r="201" spans="1:17" ht="12.75" customHeight="1">
      <c r="A201" s="4">
        <v>181</v>
      </c>
      <c r="B201" s="60" t="s">
        <v>215</v>
      </c>
      <c r="C201" s="50">
        <v>2018</v>
      </c>
      <c r="D201" s="93">
        <v>11130194</v>
      </c>
      <c r="E201" s="50"/>
      <c r="F201" s="50"/>
      <c r="G201" s="93" t="s">
        <v>210</v>
      </c>
      <c r="H201" s="90">
        <v>1</v>
      </c>
      <c r="I201" s="84">
        <v>2489</v>
      </c>
      <c r="J201" s="66"/>
      <c r="K201" s="80">
        <v>1</v>
      </c>
      <c r="L201" s="87">
        <v>2489</v>
      </c>
      <c r="M201" s="85">
        <f t="shared" si="7"/>
        <v>1244.5</v>
      </c>
      <c r="N201" s="82">
        <f t="shared" si="8"/>
        <v>1244.5</v>
      </c>
      <c r="O201" s="80"/>
      <c r="P201" s="4" t="s">
        <v>316</v>
      </c>
      <c r="Q201" s="3"/>
    </row>
    <row r="202" spans="1:17" ht="12.75" customHeight="1">
      <c r="A202" s="4">
        <v>182</v>
      </c>
      <c r="B202" s="60" t="s">
        <v>333</v>
      </c>
      <c r="C202" s="50">
        <v>2018</v>
      </c>
      <c r="D202" s="93" t="s">
        <v>351</v>
      </c>
      <c r="E202" s="50"/>
      <c r="F202" s="50"/>
      <c r="G202" s="93" t="s">
        <v>210</v>
      </c>
      <c r="H202" s="90">
        <v>10</v>
      </c>
      <c r="I202" s="84">
        <v>5000</v>
      </c>
      <c r="J202" s="66"/>
      <c r="K202" s="80">
        <v>10</v>
      </c>
      <c r="L202" s="87">
        <v>5000</v>
      </c>
      <c r="M202" s="85">
        <f t="shared" si="7"/>
        <v>2500</v>
      </c>
      <c r="N202" s="82">
        <f t="shared" si="8"/>
        <v>2500</v>
      </c>
      <c r="O202" s="80"/>
      <c r="P202" s="4" t="s">
        <v>316</v>
      </c>
      <c r="Q202" s="3"/>
    </row>
    <row r="203" spans="1:17" ht="12.75" customHeight="1">
      <c r="A203" s="4">
        <v>183</v>
      </c>
      <c r="B203" s="60" t="s">
        <v>352</v>
      </c>
      <c r="C203" s="50">
        <v>2018</v>
      </c>
      <c r="D203" s="93" t="s">
        <v>353</v>
      </c>
      <c r="E203" s="50"/>
      <c r="F203" s="50"/>
      <c r="G203" s="93" t="s">
        <v>210</v>
      </c>
      <c r="H203" s="90">
        <v>10</v>
      </c>
      <c r="I203" s="84">
        <v>4666.67</v>
      </c>
      <c r="J203" s="66"/>
      <c r="K203" s="80">
        <v>10</v>
      </c>
      <c r="L203" s="84">
        <v>4666.67</v>
      </c>
      <c r="M203" s="85">
        <v>2333.34</v>
      </c>
      <c r="N203" s="82">
        <f>L203-M203</f>
        <v>2333.33</v>
      </c>
      <c r="O203" s="80"/>
      <c r="P203" s="4" t="s">
        <v>316</v>
      </c>
      <c r="Q203" s="3"/>
    </row>
    <row r="204" spans="1:17" ht="12.75" customHeight="1">
      <c r="A204" s="4">
        <v>184</v>
      </c>
      <c r="B204" s="60" t="s">
        <v>354</v>
      </c>
      <c r="C204" s="50">
        <v>2018</v>
      </c>
      <c r="D204" s="93" t="s">
        <v>355</v>
      </c>
      <c r="E204" s="50"/>
      <c r="F204" s="50"/>
      <c r="G204" s="93" t="s">
        <v>210</v>
      </c>
      <c r="H204" s="90">
        <v>10</v>
      </c>
      <c r="I204" s="84">
        <v>2916.67</v>
      </c>
      <c r="J204" s="66"/>
      <c r="K204" s="80">
        <v>10</v>
      </c>
      <c r="L204" s="84">
        <v>2916.67</v>
      </c>
      <c r="M204" s="85">
        <v>1458.34</v>
      </c>
      <c r="N204" s="82">
        <f t="shared" si="8"/>
        <v>1458.3300000000002</v>
      </c>
      <c r="O204" s="80"/>
      <c r="P204" s="4" t="s">
        <v>316</v>
      </c>
      <c r="Q204" s="3"/>
    </row>
    <row r="205" spans="1:17" ht="12.75" customHeight="1">
      <c r="A205" s="4">
        <v>185</v>
      </c>
      <c r="B205" s="60" t="s">
        <v>356</v>
      </c>
      <c r="C205" s="50">
        <v>2018</v>
      </c>
      <c r="D205" s="93" t="s">
        <v>357</v>
      </c>
      <c r="E205" s="50"/>
      <c r="F205" s="50"/>
      <c r="G205" s="93" t="s">
        <v>210</v>
      </c>
      <c r="H205" s="90">
        <v>10</v>
      </c>
      <c r="I205" s="84">
        <v>2000</v>
      </c>
      <c r="J205" s="66"/>
      <c r="K205" s="80">
        <v>10</v>
      </c>
      <c r="L205" s="87">
        <v>2000</v>
      </c>
      <c r="M205" s="85">
        <f t="shared" si="7"/>
        <v>1000</v>
      </c>
      <c r="N205" s="82">
        <f t="shared" si="8"/>
        <v>1000</v>
      </c>
      <c r="O205" s="80"/>
      <c r="P205" s="4" t="s">
        <v>316</v>
      </c>
      <c r="Q205" s="3"/>
    </row>
    <row r="206" spans="1:17" ht="12.75" customHeight="1">
      <c r="A206" s="4">
        <v>186</v>
      </c>
      <c r="B206" s="60" t="s">
        <v>358</v>
      </c>
      <c r="C206" s="50">
        <v>2018</v>
      </c>
      <c r="D206" s="93" t="s">
        <v>359</v>
      </c>
      <c r="E206" s="50"/>
      <c r="F206" s="50"/>
      <c r="G206" s="93" t="s">
        <v>210</v>
      </c>
      <c r="H206" s="90">
        <v>10</v>
      </c>
      <c r="I206" s="84">
        <v>4000</v>
      </c>
      <c r="J206" s="66"/>
      <c r="K206" s="80">
        <v>10</v>
      </c>
      <c r="L206" s="87">
        <v>4000</v>
      </c>
      <c r="M206" s="85">
        <f t="shared" si="7"/>
        <v>2000</v>
      </c>
      <c r="N206" s="82">
        <f t="shared" si="8"/>
        <v>2000</v>
      </c>
      <c r="O206" s="80"/>
      <c r="P206" s="4" t="s">
        <v>316</v>
      </c>
      <c r="Q206" s="3"/>
    </row>
    <row r="207" spans="1:17" ht="12.75" customHeight="1">
      <c r="A207" s="4">
        <v>187</v>
      </c>
      <c r="B207" s="60" t="s">
        <v>360</v>
      </c>
      <c r="C207" s="50">
        <v>2018</v>
      </c>
      <c r="D207" s="93" t="s">
        <v>361</v>
      </c>
      <c r="E207" s="50"/>
      <c r="F207" s="50"/>
      <c r="G207" s="93" t="s">
        <v>210</v>
      </c>
      <c r="H207" s="90">
        <v>11</v>
      </c>
      <c r="I207" s="84">
        <v>5500</v>
      </c>
      <c r="J207" s="66"/>
      <c r="K207" s="80">
        <v>11</v>
      </c>
      <c r="L207" s="87">
        <v>5500</v>
      </c>
      <c r="M207" s="85">
        <f t="shared" si="7"/>
        <v>2750</v>
      </c>
      <c r="N207" s="82">
        <f t="shared" si="8"/>
        <v>2750</v>
      </c>
      <c r="O207" s="80"/>
      <c r="P207" s="4" t="s">
        <v>316</v>
      </c>
      <c r="Q207" s="3"/>
    </row>
    <row r="208" spans="1:17" ht="24.75" customHeight="1">
      <c r="A208" s="57">
        <v>188</v>
      </c>
      <c r="B208" s="53" t="s">
        <v>362</v>
      </c>
      <c r="C208" s="50">
        <v>2018</v>
      </c>
      <c r="D208" s="93">
        <v>11130256</v>
      </c>
      <c r="E208" s="50"/>
      <c r="F208" s="50"/>
      <c r="G208" s="93" t="s">
        <v>210</v>
      </c>
      <c r="H208" s="80">
        <v>1</v>
      </c>
      <c r="I208" s="87">
        <v>916.17</v>
      </c>
      <c r="J208" s="107"/>
      <c r="K208" s="80">
        <v>1</v>
      </c>
      <c r="L208" s="87">
        <v>916.17</v>
      </c>
      <c r="M208" s="85">
        <v>458.08</v>
      </c>
      <c r="N208" s="108">
        <f t="shared" si="8"/>
        <v>458.09</v>
      </c>
      <c r="O208" s="80"/>
      <c r="P208" s="57" t="s">
        <v>316</v>
      </c>
      <c r="Q208" s="3"/>
    </row>
    <row r="209" spans="1:17" ht="12.75" customHeight="1">
      <c r="A209" s="4">
        <v>189</v>
      </c>
      <c r="B209" s="60" t="s">
        <v>363</v>
      </c>
      <c r="C209" s="50">
        <v>2018</v>
      </c>
      <c r="D209" s="93" t="s">
        <v>364</v>
      </c>
      <c r="E209" s="50"/>
      <c r="F209" s="50"/>
      <c r="G209" s="93" t="s">
        <v>210</v>
      </c>
      <c r="H209" s="90">
        <v>3</v>
      </c>
      <c r="I209" s="84">
        <v>10500</v>
      </c>
      <c r="J209" s="66"/>
      <c r="K209" s="80">
        <v>3</v>
      </c>
      <c r="L209" s="87">
        <v>10500</v>
      </c>
      <c r="M209" s="85">
        <f t="shared" si="7"/>
        <v>5250</v>
      </c>
      <c r="N209" s="82">
        <f t="shared" si="8"/>
        <v>5250</v>
      </c>
      <c r="O209" s="80"/>
      <c r="P209" s="4" t="s">
        <v>316</v>
      </c>
      <c r="Q209" s="3"/>
    </row>
    <row r="210" spans="1:17" ht="12.75" customHeight="1">
      <c r="A210" s="4">
        <v>190</v>
      </c>
      <c r="B210" s="60" t="s">
        <v>365</v>
      </c>
      <c r="C210" s="50">
        <v>2018</v>
      </c>
      <c r="D210" s="93" t="s">
        <v>366</v>
      </c>
      <c r="E210" s="50"/>
      <c r="F210" s="50"/>
      <c r="G210" s="93" t="s">
        <v>210</v>
      </c>
      <c r="H210" s="90">
        <v>3</v>
      </c>
      <c r="I210" s="84">
        <v>14700</v>
      </c>
      <c r="J210" s="66"/>
      <c r="K210" s="80">
        <v>3</v>
      </c>
      <c r="L210" s="87">
        <v>14700</v>
      </c>
      <c r="M210" s="85">
        <f t="shared" si="7"/>
        <v>7350</v>
      </c>
      <c r="N210" s="82">
        <f t="shared" si="8"/>
        <v>7350</v>
      </c>
      <c r="O210" s="80"/>
      <c r="P210" s="4" t="s">
        <v>316</v>
      </c>
      <c r="Q210" s="3"/>
    </row>
    <row r="211" spans="1:17" ht="12.75" customHeight="1">
      <c r="A211" s="4">
        <v>191</v>
      </c>
      <c r="B211" s="60" t="s">
        <v>367</v>
      </c>
      <c r="C211" s="50">
        <v>2018</v>
      </c>
      <c r="D211" s="93">
        <v>11130263</v>
      </c>
      <c r="E211" s="50"/>
      <c r="F211" s="50"/>
      <c r="G211" s="93" t="s">
        <v>210</v>
      </c>
      <c r="H211" s="90">
        <v>1</v>
      </c>
      <c r="I211" s="84">
        <v>4700</v>
      </c>
      <c r="J211" s="66"/>
      <c r="K211" s="80">
        <v>1</v>
      </c>
      <c r="L211" s="87">
        <v>4700</v>
      </c>
      <c r="M211" s="85">
        <f t="shared" si="7"/>
        <v>2350</v>
      </c>
      <c r="N211" s="82">
        <f t="shared" si="8"/>
        <v>2350</v>
      </c>
      <c r="O211" s="80"/>
      <c r="P211" s="4" t="s">
        <v>316</v>
      </c>
      <c r="Q211" s="3"/>
    </row>
    <row r="212" spans="1:17" ht="12.75" customHeight="1">
      <c r="A212" s="4">
        <v>192</v>
      </c>
      <c r="B212" s="60" t="s">
        <v>368</v>
      </c>
      <c r="C212" s="50">
        <v>2018</v>
      </c>
      <c r="D212" s="93" t="s">
        <v>369</v>
      </c>
      <c r="E212" s="50"/>
      <c r="F212" s="50"/>
      <c r="G212" s="93" t="s">
        <v>210</v>
      </c>
      <c r="H212" s="90">
        <v>72</v>
      </c>
      <c r="I212" s="84">
        <v>104850</v>
      </c>
      <c r="J212" s="66"/>
      <c r="K212" s="80">
        <v>72</v>
      </c>
      <c r="L212" s="87">
        <v>104850</v>
      </c>
      <c r="M212" s="85">
        <f t="shared" si="7"/>
        <v>52425</v>
      </c>
      <c r="N212" s="82">
        <f t="shared" si="8"/>
        <v>52425</v>
      </c>
      <c r="O212" s="80"/>
      <c r="P212" s="4" t="s">
        <v>316</v>
      </c>
      <c r="Q212" s="3"/>
    </row>
    <row r="213" spans="1:17" ht="12.75" customHeight="1">
      <c r="A213" s="4">
        <v>193</v>
      </c>
      <c r="B213" s="60" t="s">
        <v>370</v>
      </c>
      <c r="C213" s="50">
        <v>2018</v>
      </c>
      <c r="D213" s="93" t="s">
        <v>371</v>
      </c>
      <c r="E213" s="50"/>
      <c r="F213" s="50"/>
      <c r="G213" s="93" t="s">
        <v>210</v>
      </c>
      <c r="H213" s="90">
        <v>2</v>
      </c>
      <c r="I213" s="84">
        <v>7624</v>
      </c>
      <c r="J213" s="66"/>
      <c r="K213" s="80">
        <v>2</v>
      </c>
      <c r="L213" s="87">
        <v>7624</v>
      </c>
      <c r="M213" s="85">
        <f t="shared" si="7"/>
        <v>3812</v>
      </c>
      <c r="N213" s="82">
        <f t="shared" si="8"/>
        <v>3812</v>
      </c>
      <c r="O213" s="80"/>
      <c r="P213" s="4" t="s">
        <v>316</v>
      </c>
      <c r="Q213" s="3"/>
    </row>
    <row r="214" spans="1:17" ht="12.75" customHeight="1">
      <c r="A214" s="4">
        <v>194</v>
      </c>
      <c r="B214" s="60" t="s">
        <v>372</v>
      </c>
      <c r="C214" s="50">
        <v>2018</v>
      </c>
      <c r="D214" s="93" t="s">
        <v>373</v>
      </c>
      <c r="E214" s="50"/>
      <c r="F214" s="50"/>
      <c r="G214" s="93" t="s">
        <v>210</v>
      </c>
      <c r="H214" s="90">
        <v>2</v>
      </c>
      <c r="I214" s="84">
        <v>9556</v>
      </c>
      <c r="J214" s="66"/>
      <c r="K214" s="80">
        <v>2</v>
      </c>
      <c r="L214" s="87">
        <v>9556</v>
      </c>
      <c r="M214" s="85">
        <f t="shared" si="7"/>
        <v>4778</v>
      </c>
      <c r="N214" s="82">
        <f t="shared" si="8"/>
        <v>4778</v>
      </c>
      <c r="O214" s="80"/>
      <c r="P214" s="4" t="s">
        <v>316</v>
      </c>
      <c r="Q214" s="3"/>
    </row>
    <row r="215" spans="1:17" ht="12.75" customHeight="1">
      <c r="A215" s="4">
        <v>195</v>
      </c>
      <c r="B215" s="60" t="s">
        <v>374</v>
      </c>
      <c r="C215" s="50">
        <v>2018</v>
      </c>
      <c r="D215" s="93" t="s">
        <v>375</v>
      </c>
      <c r="E215" s="50"/>
      <c r="F215" s="50"/>
      <c r="G215" s="93" t="s">
        <v>210</v>
      </c>
      <c r="H215" s="90">
        <v>2</v>
      </c>
      <c r="I215" s="84">
        <v>7070</v>
      </c>
      <c r="J215" s="66"/>
      <c r="K215" s="80">
        <v>2</v>
      </c>
      <c r="L215" s="87">
        <v>7070</v>
      </c>
      <c r="M215" s="85">
        <f t="shared" si="7"/>
        <v>3535</v>
      </c>
      <c r="N215" s="82">
        <f t="shared" si="8"/>
        <v>3535</v>
      </c>
      <c r="O215" s="80"/>
      <c r="P215" s="4" t="s">
        <v>316</v>
      </c>
      <c r="Q215" s="3"/>
    </row>
    <row r="216" spans="1:17" ht="12.75" customHeight="1">
      <c r="A216" s="4">
        <v>196</v>
      </c>
      <c r="B216" s="60" t="s">
        <v>376</v>
      </c>
      <c r="C216" s="50">
        <v>2018</v>
      </c>
      <c r="D216" s="93">
        <v>11130342</v>
      </c>
      <c r="E216" s="50"/>
      <c r="F216" s="50"/>
      <c r="G216" s="93" t="s">
        <v>210</v>
      </c>
      <c r="H216" s="90">
        <v>1</v>
      </c>
      <c r="I216" s="84">
        <v>2500</v>
      </c>
      <c r="J216" s="66"/>
      <c r="K216" s="80">
        <v>1</v>
      </c>
      <c r="L216" s="87">
        <v>2500</v>
      </c>
      <c r="M216" s="85">
        <f t="shared" si="7"/>
        <v>1250</v>
      </c>
      <c r="N216" s="82">
        <f t="shared" si="8"/>
        <v>1250</v>
      </c>
      <c r="O216" s="80"/>
      <c r="P216" s="4" t="s">
        <v>316</v>
      </c>
      <c r="Q216" s="3"/>
    </row>
    <row r="217" spans="1:17" ht="12.75" customHeight="1">
      <c r="A217" s="4">
        <v>197</v>
      </c>
      <c r="B217" s="60" t="s">
        <v>377</v>
      </c>
      <c r="C217" s="50">
        <v>2018</v>
      </c>
      <c r="D217" s="93">
        <v>11130343</v>
      </c>
      <c r="E217" s="50"/>
      <c r="F217" s="50"/>
      <c r="G217" s="93" t="s">
        <v>210</v>
      </c>
      <c r="H217" s="90">
        <v>1</v>
      </c>
      <c r="I217" s="84">
        <v>1390</v>
      </c>
      <c r="J217" s="66"/>
      <c r="K217" s="80">
        <v>1</v>
      </c>
      <c r="L217" s="87">
        <v>1390</v>
      </c>
      <c r="M217" s="85">
        <f t="shared" si="7"/>
        <v>695</v>
      </c>
      <c r="N217" s="82">
        <f t="shared" si="8"/>
        <v>695</v>
      </c>
      <c r="O217" s="80"/>
      <c r="P217" s="4" t="s">
        <v>316</v>
      </c>
      <c r="Q217" s="3"/>
    </row>
    <row r="218" spans="1:17" ht="12.75" customHeight="1">
      <c r="A218" s="4">
        <v>198</v>
      </c>
      <c r="B218" s="60" t="s">
        <v>378</v>
      </c>
      <c r="C218" s="50">
        <v>2018</v>
      </c>
      <c r="D218" s="93" t="s">
        <v>379</v>
      </c>
      <c r="E218" s="50"/>
      <c r="F218" s="50"/>
      <c r="G218" s="93" t="s">
        <v>210</v>
      </c>
      <c r="H218" s="90">
        <v>8</v>
      </c>
      <c r="I218" s="84">
        <v>10120</v>
      </c>
      <c r="J218" s="66"/>
      <c r="K218" s="80">
        <v>8</v>
      </c>
      <c r="L218" s="87">
        <v>10120</v>
      </c>
      <c r="M218" s="85">
        <f t="shared" si="7"/>
        <v>5060</v>
      </c>
      <c r="N218" s="82">
        <f t="shared" si="8"/>
        <v>5060</v>
      </c>
      <c r="O218" s="80"/>
      <c r="P218" s="4" t="s">
        <v>316</v>
      </c>
      <c r="Q218" s="3"/>
    </row>
    <row r="219" spans="1:17" ht="12.75" customHeight="1">
      <c r="A219" s="4">
        <v>199</v>
      </c>
      <c r="B219" s="60" t="s">
        <v>380</v>
      </c>
      <c r="C219" s="50">
        <v>2018</v>
      </c>
      <c r="D219" s="93" t="s">
        <v>381</v>
      </c>
      <c r="E219" s="50"/>
      <c r="F219" s="50"/>
      <c r="G219" s="93" t="s">
        <v>210</v>
      </c>
      <c r="H219" s="90">
        <v>4</v>
      </c>
      <c r="I219" s="84">
        <v>2840</v>
      </c>
      <c r="J219" s="66"/>
      <c r="K219" s="80">
        <v>4</v>
      </c>
      <c r="L219" s="87">
        <v>2840</v>
      </c>
      <c r="M219" s="85">
        <f t="shared" si="7"/>
        <v>1420</v>
      </c>
      <c r="N219" s="82">
        <f t="shared" si="8"/>
        <v>1420</v>
      </c>
      <c r="O219" s="80"/>
      <c r="P219" s="4" t="s">
        <v>316</v>
      </c>
      <c r="Q219" s="3"/>
    </row>
    <row r="220" spans="1:17" ht="12.75" customHeight="1">
      <c r="A220" s="4">
        <v>200</v>
      </c>
      <c r="B220" s="60" t="s">
        <v>382</v>
      </c>
      <c r="C220" s="50">
        <v>2019</v>
      </c>
      <c r="D220" s="93" t="s">
        <v>383</v>
      </c>
      <c r="E220" s="50"/>
      <c r="F220" s="50"/>
      <c r="G220" s="93" t="s">
        <v>210</v>
      </c>
      <c r="H220" s="90">
        <v>2</v>
      </c>
      <c r="I220" s="84">
        <v>3000</v>
      </c>
      <c r="J220" s="66"/>
      <c r="K220" s="80">
        <v>2</v>
      </c>
      <c r="L220" s="87">
        <v>3000</v>
      </c>
      <c r="M220" s="85">
        <f t="shared" si="7"/>
        <v>1500</v>
      </c>
      <c r="N220" s="82">
        <f t="shared" si="8"/>
        <v>1500</v>
      </c>
      <c r="O220" s="80"/>
      <c r="P220" s="4" t="s">
        <v>316</v>
      </c>
      <c r="Q220" s="3"/>
    </row>
    <row r="221" spans="1:17" ht="12.75" customHeight="1">
      <c r="A221" s="4">
        <v>201</v>
      </c>
      <c r="B221" s="60" t="s">
        <v>384</v>
      </c>
      <c r="C221" s="50">
        <v>2019</v>
      </c>
      <c r="D221" s="93" t="s">
        <v>385</v>
      </c>
      <c r="E221" s="50"/>
      <c r="F221" s="50"/>
      <c r="G221" s="93" t="s">
        <v>210</v>
      </c>
      <c r="H221" s="90">
        <v>2</v>
      </c>
      <c r="I221" s="84">
        <v>2500</v>
      </c>
      <c r="J221" s="66"/>
      <c r="K221" s="80">
        <v>2</v>
      </c>
      <c r="L221" s="87">
        <v>2500</v>
      </c>
      <c r="M221" s="85">
        <f t="shared" si="7"/>
        <v>1250</v>
      </c>
      <c r="N221" s="82">
        <f t="shared" si="8"/>
        <v>1250</v>
      </c>
      <c r="O221" s="80"/>
      <c r="P221" s="4" t="s">
        <v>316</v>
      </c>
      <c r="Q221" s="3"/>
    </row>
    <row r="222" spans="1:17" ht="12.75" customHeight="1">
      <c r="A222" s="4">
        <v>202</v>
      </c>
      <c r="B222" s="60" t="s">
        <v>386</v>
      </c>
      <c r="C222" s="50">
        <v>2019</v>
      </c>
      <c r="D222" s="93">
        <v>11130360</v>
      </c>
      <c r="E222" s="50"/>
      <c r="F222" s="50"/>
      <c r="G222" s="93" t="s">
        <v>210</v>
      </c>
      <c r="H222" s="90">
        <v>1</v>
      </c>
      <c r="I222" s="84">
        <v>5500</v>
      </c>
      <c r="J222" s="66"/>
      <c r="K222" s="80">
        <v>1</v>
      </c>
      <c r="L222" s="87">
        <v>5500</v>
      </c>
      <c r="M222" s="85">
        <f t="shared" si="7"/>
        <v>2750</v>
      </c>
      <c r="N222" s="82">
        <f t="shared" si="8"/>
        <v>2750</v>
      </c>
      <c r="O222" s="80"/>
      <c r="P222" s="4" t="s">
        <v>316</v>
      </c>
      <c r="Q222" s="3"/>
    </row>
    <row r="223" spans="1:17" ht="12.75" customHeight="1">
      <c r="A223" s="4">
        <v>203</v>
      </c>
      <c r="B223" s="60" t="s">
        <v>387</v>
      </c>
      <c r="C223" s="50">
        <v>2019</v>
      </c>
      <c r="D223" s="93" t="s">
        <v>388</v>
      </c>
      <c r="E223" s="50"/>
      <c r="F223" s="50"/>
      <c r="G223" s="93" t="s">
        <v>210</v>
      </c>
      <c r="H223" s="90">
        <v>4</v>
      </c>
      <c r="I223" s="84">
        <v>15176</v>
      </c>
      <c r="J223" s="66"/>
      <c r="K223" s="80">
        <v>4</v>
      </c>
      <c r="L223" s="87">
        <v>15176</v>
      </c>
      <c r="M223" s="85">
        <f t="shared" si="7"/>
        <v>7588</v>
      </c>
      <c r="N223" s="82">
        <f t="shared" si="8"/>
        <v>7588</v>
      </c>
      <c r="O223" s="80"/>
      <c r="P223" s="4" t="s">
        <v>316</v>
      </c>
      <c r="Q223" s="3"/>
    </row>
    <row r="224" spans="1:17" ht="18" customHeight="1">
      <c r="A224" s="4">
        <v>204</v>
      </c>
      <c r="B224" s="60" t="s">
        <v>389</v>
      </c>
      <c r="C224" s="50">
        <v>2019</v>
      </c>
      <c r="D224" s="93" t="s">
        <v>390</v>
      </c>
      <c r="E224" s="50"/>
      <c r="F224" s="50"/>
      <c r="G224" s="93" t="s">
        <v>210</v>
      </c>
      <c r="H224" s="90">
        <v>2</v>
      </c>
      <c r="I224" s="84">
        <v>6402</v>
      </c>
      <c r="J224" s="66"/>
      <c r="K224" s="80">
        <v>2</v>
      </c>
      <c r="L224" s="87">
        <v>6402</v>
      </c>
      <c r="M224" s="85">
        <f t="shared" si="7"/>
        <v>3201</v>
      </c>
      <c r="N224" s="82">
        <f t="shared" si="8"/>
        <v>3201</v>
      </c>
      <c r="O224" s="80"/>
      <c r="P224" s="4" t="s">
        <v>316</v>
      </c>
      <c r="Q224" s="3"/>
    </row>
    <row r="225" spans="1:17" ht="13.5" customHeight="1">
      <c r="A225" s="4">
        <v>205</v>
      </c>
      <c r="B225" s="60" t="s">
        <v>391</v>
      </c>
      <c r="C225" s="50">
        <v>2019</v>
      </c>
      <c r="D225" s="93" t="s">
        <v>392</v>
      </c>
      <c r="E225" s="50"/>
      <c r="F225" s="50"/>
      <c r="G225" s="93" t="s">
        <v>210</v>
      </c>
      <c r="H225" s="90">
        <v>3</v>
      </c>
      <c r="I225" s="84">
        <v>10560</v>
      </c>
      <c r="J225" s="66"/>
      <c r="K225" s="80">
        <v>3</v>
      </c>
      <c r="L225" s="87">
        <v>10560</v>
      </c>
      <c r="M225" s="85">
        <f t="shared" si="7"/>
        <v>5280</v>
      </c>
      <c r="N225" s="82">
        <f t="shared" si="8"/>
        <v>5280</v>
      </c>
      <c r="O225" s="80"/>
      <c r="P225" s="4" t="s">
        <v>316</v>
      </c>
      <c r="Q225" s="3"/>
    </row>
    <row r="226" spans="1:17" ht="26.25">
      <c r="A226" s="4">
        <v>206</v>
      </c>
      <c r="B226" s="53" t="s">
        <v>393</v>
      </c>
      <c r="C226" s="50">
        <v>2019</v>
      </c>
      <c r="D226" s="93" t="s">
        <v>394</v>
      </c>
      <c r="E226" s="50"/>
      <c r="F226" s="50"/>
      <c r="G226" s="93" t="s">
        <v>210</v>
      </c>
      <c r="H226" s="90">
        <v>10</v>
      </c>
      <c r="I226" s="84">
        <v>34200</v>
      </c>
      <c r="J226" s="66"/>
      <c r="K226" s="80">
        <v>10</v>
      </c>
      <c r="L226" s="87">
        <v>34200</v>
      </c>
      <c r="M226" s="85">
        <f t="shared" si="7"/>
        <v>17100</v>
      </c>
      <c r="N226" s="82">
        <f t="shared" si="8"/>
        <v>17100</v>
      </c>
      <c r="O226" s="80"/>
      <c r="P226" s="4" t="s">
        <v>316</v>
      </c>
      <c r="Q226" s="3"/>
    </row>
    <row r="227" spans="1:17" ht="26.25">
      <c r="A227" s="4">
        <v>207</v>
      </c>
      <c r="B227" s="53" t="s">
        <v>395</v>
      </c>
      <c r="C227" s="50">
        <v>2019</v>
      </c>
      <c r="D227" s="93" t="s">
        <v>396</v>
      </c>
      <c r="E227" s="50"/>
      <c r="F227" s="50"/>
      <c r="G227" s="93" t="s">
        <v>210</v>
      </c>
      <c r="H227" s="90">
        <v>17</v>
      </c>
      <c r="I227" s="84">
        <v>47430</v>
      </c>
      <c r="J227" s="66"/>
      <c r="K227" s="80">
        <v>17</v>
      </c>
      <c r="L227" s="87">
        <v>47430</v>
      </c>
      <c r="M227" s="85">
        <f t="shared" si="7"/>
        <v>23715</v>
      </c>
      <c r="N227" s="82">
        <f t="shared" si="8"/>
        <v>23715</v>
      </c>
      <c r="O227" s="80"/>
      <c r="P227" s="4" t="s">
        <v>316</v>
      </c>
      <c r="Q227" s="3"/>
    </row>
    <row r="228" spans="1:16" ht="14.25" customHeight="1">
      <c r="A228" s="4">
        <v>208</v>
      </c>
      <c r="B228" s="53" t="s">
        <v>397</v>
      </c>
      <c r="C228" s="50">
        <v>2019</v>
      </c>
      <c r="D228" s="93" t="s">
        <v>398</v>
      </c>
      <c r="E228" s="50"/>
      <c r="F228" s="50"/>
      <c r="G228" s="93" t="s">
        <v>210</v>
      </c>
      <c r="H228" s="90">
        <v>4</v>
      </c>
      <c r="I228" s="84">
        <v>7200</v>
      </c>
      <c r="J228" s="66"/>
      <c r="K228" s="80">
        <v>4</v>
      </c>
      <c r="L228" s="87">
        <v>7200</v>
      </c>
      <c r="M228" s="85">
        <f t="shared" si="7"/>
        <v>3600</v>
      </c>
      <c r="N228" s="82">
        <f t="shared" si="8"/>
        <v>3600</v>
      </c>
      <c r="O228" s="80"/>
      <c r="P228" s="4" t="s">
        <v>316</v>
      </c>
    </row>
    <row r="229" spans="1:16" ht="15">
      <c r="A229" s="4">
        <v>209</v>
      </c>
      <c r="B229" s="53" t="s">
        <v>399</v>
      </c>
      <c r="C229" s="50">
        <v>2019</v>
      </c>
      <c r="D229" s="93" t="s">
        <v>400</v>
      </c>
      <c r="E229" s="50"/>
      <c r="F229" s="50"/>
      <c r="G229" s="93" t="s">
        <v>210</v>
      </c>
      <c r="H229" s="90">
        <v>6</v>
      </c>
      <c r="I229" s="84">
        <v>10800</v>
      </c>
      <c r="J229" s="66"/>
      <c r="K229" s="80">
        <v>6</v>
      </c>
      <c r="L229" s="87">
        <v>10800</v>
      </c>
      <c r="M229" s="85">
        <f t="shared" si="7"/>
        <v>5400</v>
      </c>
      <c r="N229" s="82">
        <f t="shared" si="8"/>
        <v>5400</v>
      </c>
      <c r="O229" s="80"/>
      <c r="P229" s="4" t="s">
        <v>316</v>
      </c>
    </row>
    <row r="230" spans="1:16" ht="15.75" customHeight="1">
      <c r="A230" s="4">
        <v>210</v>
      </c>
      <c r="B230" s="60" t="s">
        <v>401</v>
      </c>
      <c r="C230" s="50">
        <v>2019</v>
      </c>
      <c r="D230" s="93" t="s">
        <v>402</v>
      </c>
      <c r="E230" s="50"/>
      <c r="F230" s="50"/>
      <c r="G230" s="93" t="s">
        <v>210</v>
      </c>
      <c r="H230" s="90">
        <v>2</v>
      </c>
      <c r="I230" s="84">
        <v>1780</v>
      </c>
      <c r="J230" s="66"/>
      <c r="K230" s="80">
        <v>2</v>
      </c>
      <c r="L230" s="87">
        <v>1780</v>
      </c>
      <c r="M230" s="85">
        <f t="shared" si="7"/>
        <v>890</v>
      </c>
      <c r="N230" s="82">
        <f t="shared" si="8"/>
        <v>890</v>
      </c>
      <c r="O230" s="80"/>
      <c r="P230" s="4" t="s">
        <v>316</v>
      </c>
    </row>
    <row r="231" spans="1:16" ht="15">
      <c r="A231" s="4">
        <v>211</v>
      </c>
      <c r="B231" s="60" t="s">
        <v>403</v>
      </c>
      <c r="C231" s="50">
        <v>2019</v>
      </c>
      <c r="D231" s="93" t="s">
        <v>404</v>
      </c>
      <c r="E231" s="50"/>
      <c r="F231" s="50"/>
      <c r="G231" s="93" t="s">
        <v>210</v>
      </c>
      <c r="H231" s="90">
        <v>2</v>
      </c>
      <c r="I231" s="84">
        <v>4400</v>
      </c>
      <c r="J231" s="66"/>
      <c r="K231" s="80">
        <v>2</v>
      </c>
      <c r="L231" s="87">
        <v>4400</v>
      </c>
      <c r="M231" s="85">
        <f t="shared" si="7"/>
        <v>2200</v>
      </c>
      <c r="N231" s="82">
        <f t="shared" si="8"/>
        <v>2200</v>
      </c>
      <c r="O231" s="80"/>
      <c r="P231" s="4" t="s">
        <v>316</v>
      </c>
    </row>
    <row r="232" spans="1:16" ht="11.25" customHeight="1">
      <c r="A232" s="4">
        <v>212</v>
      </c>
      <c r="B232" s="60" t="s">
        <v>405</v>
      </c>
      <c r="C232" s="50">
        <v>2019</v>
      </c>
      <c r="D232" s="93" t="s">
        <v>406</v>
      </c>
      <c r="E232" s="50"/>
      <c r="F232" s="50"/>
      <c r="G232" s="93" t="s">
        <v>210</v>
      </c>
      <c r="H232" s="90">
        <v>2</v>
      </c>
      <c r="I232" s="84">
        <v>600</v>
      </c>
      <c r="J232" s="66"/>
      <c r="K232" s="80">
        <v>2</v>
      </c>
      <c r="L232" s="87">
        <v>600</v>
      </c>
      <c r="M232" s="85">
        <f t="shared" si="7"/>
        <v>300</v>
      </c>
      <c r="N232" s="82">
        <f t="shared" si="8"/>
        <v>300</v>
      </c>
      <c r="O232" s="80"/>
      <c r="P232" s="4" t="s">
        <v>316</v>
      </c>
    </row>
    <row r="233" spans="1:16" ht="15">
      <c r="A233" s="4">
        <v>213</v>
      </c>
      <c r="B233" s="60" t="s">
        <v>407</v>
      </c>
      <c r="C233" s="50">
        <v>2019</v>
      </c>
      <c r="D233" s="93">
        <v>11130423</v>
      </c>
      <c r="E233" s="50"/>
      <c r="F233" s="50"/>
      <c r="G233" s="93" t="s">
        <v>210</v>
      </c>
      <c r="H233" s="90">
        <v>1</v>
      </c>
      <c r="I233" s="84">
        <v>2500</v>
      </c>
      <c r="J233" s="66"/>
      <c r="K233" s="80">
        <v>1</v>
      </c>
      <c r="L233" s="87">
        <v>2500</v>
      </c>
      <c r="M233" s="85">
        <f t="shared" si="7"/>
        <v>1250</v>
      </c>
      <c r="N233" s="82">
        <f t="shared" si="8"/>
        <v>1250</v>
      </c>
      <c r="O233" s="80"/>
      <c r="P233" s="4" t="s">
        <v>316</v>
      </c>
    </row>
    <row r="234" spans="1:16" ht="12" customHeight="1">
      <c r="A234" s="4">
        <v>214</v>
      </c>
      <c r="B234" s="53" t="s">
        <v>408</v>
      </c>
      <c r="C234" s="50">
        <v>2019</v>
      </c>
      <c r="D234" s="93" t="s">
        <v>409</v>
      </c>
      <c r="E234" s="50"/>
      <c r="F234" s="50"/>
      <c r="G234" s="93" t="s">
        <v>210</v>
      </c>
      <c r="H234" s="90">
        <v>2</v>
      </c>
      <c r="I234" s="84">
        <v>4200</v>
      </c>
      <c r="J234" s="66"/>
      <c r="K234" s="80">
        <v>2</v>
      </c>
      <c r="L234" s="87">
        <v>4200</v>
      </c>
      <c r="M234" s="85">
        <f t="shared" si="7"/>
        <v>2100</v>
      </c>
      <c r="N234" s="82">
        <f t="shared" si="8"/>
        <v>2100</v>
      </c>
      <c r="O234" s="80"/>
      <c r="P234" s="4" t="s">
        <v>316</v>
      </c>
    </row>
    <row r="235" spans="1:16" ht="26.25">
      <c r="A235" s="4">
        <v>215</v>
      </c>
      <c r="B235" s="53" t="s">
        <v>410</v>
      </c>
      <c r="C235" s="50">
        <v>2019</v>
      </c>
      <c r="D235" s="93">
        <v>11130426</v>
      </c>
      <c r="E235" s="50"/>
      <c r="F235" s="50"/>
      <c r="G235" s="93" t="s">
        <v>210</v>
      </c>
      <c r="H235" s="90">
        <v>1</v>
      </c>
      <c r="I235" s="84">
        <v>1900</v>
      </c>
      <c r="J235" s="66"/>
      <c r="K235" s="80">
        <v>1</v>
      </c>
      <c r="L235" s="87">
        <v>1900</v>
      </c>
      <c r="M235" s="85">
        <f t="shared" si="7"/>
        <v>950</v>
      </c>
      <c r="N235" s="82">
        <f t="shared" si="8"/>
        <v>950</v>
      </c>
      <c r="O235" s="80"/>
      <c r="P235" s="4" t="s">
        <v>316</v>
      </c>
    </row>
    <row r="236" spans="1:16" ht="15">
      <c r="A236" s="4">
        <v>216</v>
      </c>
      <c r="B236" s="60" t="s">
        <v>411</v>
      </c>
      <c r="C236" s="50">
        <v>2019</v>
      </c>
      <c r="D236" s="93" t="s">
        <v>412</v>
      </c>
      <c r="E236" s="50"/>
      <c r="F236" s="50"/>
      <c r="G236" s="93" t="s">
        <v>210</v>
      </c>
      <c r="H236" s="90">
        <v>4</v>
      </c>
      <c r="I236" s="84">
        <v>3400</v>
      </c>
      <c r="J236" s="66"/>
      <c r="K236" s="80">
        <v>4</v>
      </c>
      <c r="L236" s="87">
        <v>3400</v>
      </c>
      <c r="M236" s="85">
        <f t="shared" si="7"/>
        <v>1700</v>
      </c>
      <c r="N236" s="82">
        <f t="shared" si="8"/>
        <v>1700</v>
      </c>
      <c r="O236" s="80"/>
      <c r="P236" s="4" t="s">
        <v>316</v>
      </c>
    </row>
    <row r="237" spans="1:16" ht="26.25" customHeight="1">
      <c r="A237" s="4">
        <v>217</v>
      </c>
      <c r="B237" s="60" t="s">
        <v>413</v>
      </c>
      <c r="C237" s="50">
        <v>2019</v>
      </c>
      <c r="D237" s="93" t="s">
        <v>414</v>
      </c>
      <c r="E237" s="50"/>
      <c r="F237" s="50"/>
      <c r="G237" s="93" t="s">
        <v>210</v>
      </c>
      <c r="H237" s="90">
        <v>4</v>
      </c>
      <c r="I237" s="84">
        <v>12372</v>
      </c>
      <c r="J237" s="66"/>
      <c r="K237" s="80">
        <v>4</v>
      </c>
      <c r="L237" s="87">
        <v>12372</v>
      </c>
      <c r="M237" s="85">
        <f t="shared" si="7"/>
        <v>6186</v>
      </c>
      <c r="N237" s="82">
        <f t="shared" si="8"/>
        <v>6186</v>
      </c>
      <c r="O237" s="80"/>
      <c r="P237" s="4" t="s">
        <v>316</v>
      </c>
    </row>
    <row r="238" spans="1:16" ht="15">
      <c r="A238" s="4">
        <v>218</v>
      </c>
      <c r="B238" s="60" t="s">
        <v>415</v>
      </c>
      <c r="C238" s="50">
        <v>2019</v>
      </c>
      <c r="D238" s="93" t="s">
        <v>416</v>
      </c>
      <c r="E238" s="50"/>
      <c r="F238" s="50"/>
      <c r="G238" s="93" t="s">
        <v>210</v>
      </c>
      <c r="H238" s="90">
        <v>8</v>
      </c>
      <c r="I238" s="84">
        <v>2760</v>
      </c>
      <c r="J238" s="66"/>
      <c r="K238" s="80">
        <v>8</v>
      </c>
      <c r="L238" s="87">
        <v>2760</v>
      </c>
      <c r="M238" s="85">
        <f t="shared" si="7"/>
        <v>1380</v>
      </c>
      <c r="N238" s="82">
        <f t="shared" si="8"/>
        <v>1380</v>
      </c>
      <c r="O238" s="80"/>
      <c r="P238" s="4" t="s">
        <v>316</v>
      </c>
    </row>
    <row r="239" spans="1:16" ht="16.5" customHeight="1">
      <c r="A239" s="4">
        <v>219</v>
      </c>
      <c r="B239" s="60" t="s">
        <v>417</v>
      </c>
      <c r="C239" s="50">
        <v>2019</v>
      </c>
      <c r="D239" s="93" t="s">
        <v>418</v>
      </c>
      <c r="E239" s="50"/>
      <c r="F239" s="50"/>
      <c r="G239" s="93" t="s">
        <v>210</v>
      </c>
      <c r="H239" s="90">
        <v>2</v>
      </c>
      <c r="I239" s="84">
        <v>216</v>
      </c>
      <c r="J239" s="66"/>
      <c r="K239" s="80">
        <v>2</v>
      </c>
      <c r="L239" s="87">
        <v>216</v>
      </c>
      <c r="M239" s="85">
        <f t="shared" si="7"/>
        <v>108</v>
      </c>
      <c r="N239" s="82">
        <f t="shared" si="8"/>
        <v>108</v>
      </c>
      <c r="O239" s="80"/>
      <c r="P239" s="4" t="s">
        <v>316</v>
      </c>
    </row>
    <row r="240" spans="1:16" ht="15">
      <c r="A240" s="4">
        <v>220</v>
      </c>
      <c r="B240" s="60" t="s">
        <v>419</v>
      </c>
      <c r="C240" s="50">
        <v>2019</v>
      </c>
      <c r="D240" s="93" t="s">
        <v>420</v>
      </c>
      <c r="E240" s="50"/>
      <c r="F240" s="50"/>
      <c r="G240" s="93" t="s">
        <v>210</v>
      </c>
      <c r="H240" s="90">
        <v>12</v>
      </c>
      <c r="I240" s="84">
        <v>31104</v>
      </c>
      <c r="J240" s="66"/>
      <c r="K240" s="80">
        <v>12</v>
      </c>
      <c r="L240" s="87">
        <v>31104</v>
      </c>
      <c r="M240" s="85">
        <f t="shared" si="7"/>
        <v>15552</v>
      </c>
      <c r="N240" s="82">
        <f t="shared" si="8"/>
        <v>15552</v>
      </c>
      <c r="O240" s="80"/>
      <c r="P240" s="4" t="s">
        <v>316</v>
      </c>
    </row>
    <row r="241" spans="1:16" ht="19.5" customHeight="1">
      <c r="A241" s="4">
        <v>221</v>
      </c>
      <c r="B241" s="60" t="s">
        <v>421</v>
      </c>
      <c r="C241" s="50">
        <v>2019</v>
      </c>
      <c r="D241" s="93" t="s">
        <v>422</v>
      </c>
      <c r="E241" s="50"/>
      <c r="F241" s="50"/>
      <c r="G241" s="93" t="s">
        <v>210</v>
      </c>
      <c r="H241" s="90">
        <v>2</v>
      </c>
      <c r="I241" s="84">
        <v>6436</v>
      </c>
      <c r="J241" s="66"/>
      <c r="K241" s="80">
        <v>2</v>
      </c>
      <c r="L241" s="87">
        <v>6436</v>
      </c>
      <c r="M241" s="85">
        <f t="shared" si="7"/>
        <v>3218</v>
      </c>
      <c r="N241" s="82">
        <f t="shared" si="8"/>
        <v>3218</v>
      </c>
      <c r="O241" s="80"/>
      <c r="P241" s="4" t="s">
        <v>316</v>
      </c>
    </row>
    <row r="242" spans="1:16" ht="12.75" customHeight="1">
      <c r="A242" s="4">
        <v>222</v>
      </c>
      <c r="B242" s="60" t="s">
        <v>423</v>
      </c>
      <c r="C242" s="50">
        <v>2019</v>
      </c>
      <c r="D242" s="93">
        <v>11130459</v>
      </c>
      <c r="E242" s="50"/>
      <c r="F242" s="50"/>
      <c r="G242" s="93" t="s">
        <v>210</v>
      </c>
      <c r="H242" s="90">
        <v>1</v>
      </c>
      <c r="I242" s="84">
        <v>1680</v>
      </c>
      <c r="J242" s="66"/>
      <c r="K242" s="80">
        <v>1</v>
      </c>
      <c r="L242" s="87">
        <v>1680</v>
      </c>
      <c r="M242" s="85">
        <f t="shared" si="7"/>
        <v>840</v>
      </c>
      <c r="N242" s="82">
        <f t="shared" si="8"/>
        <v>840</v>
      </c>
      <c r="O242" s="80"/>
      <c r="P242" s="4" t="s">
        <v>316</v>
      </c>
    </row>
    <row r="243" spans="1:16" ht="21.75" customHeight="1">
      <c r="A243" s="4">
        <v>223</v>
      </c>
      <c r="B243" s="60" t="s">
        <v>424</v>
      </c>
      <c r="C243" s="50">
        <v>2019</v>
      </c>
      <c r="D243" s="93">
        <v>11130460</v>
      </c>
      <c r="E243" s="50"/>
      <c r="F243" s="50"/>
      <c r="G243" s="93" t="s">
        <v>210</v>
      </c>
      <c r="H243" s="90">
        <v>1</v>
      </c>
      <c r="I243" s="84">
        <v>2376</v>
      </c>
      <c r="J243" s="66"/>
      <c r="K243" s="80">
        <v>1</v>
      </c>
      <c r="L243" s="87">
        <v>2376</v>
      </c>
      <c r="M243" s="85">
        <f t="shared" si="7"/>
        <v>1188</v>
      </c>
      <c r="N243" s="82">
        <f t="shared" si="8"/>
        <v>1188</v>
      </c>
      <c r="O243" s="80"/>
      <c r="P243" s="4" t="s">
        <v>316</v>
      </c>
    </row>
    <row r="244" spans="1:16" ht="12.75" customHeight="1">
      <c r="A244" s="4">
        <v>224</v>
      </c>
      <c r="B244" s="60" t="s">
        <v>425</v>
      </c>
      <c r="C244" s="50">
        <v>2019</v>
      </c>
      <c r="D244" s="93">
        <v>11130461</v>
      </c>
      <c r="E244" s="50"/>
      <c r="F244" s="50"/>
      <c r="G244" s="93" t="s">
        <v>210</v>
      </c>
      <c r="H244" s="90">
        <v>1</v>
      </c>
      <c r="I244" s="84">
        <v>3920</v>
      </c>
      <c r="J244" s="66"/>
      <c r="K244" s="80">
        <v>1</v>
      </c>
      <c r="L244" s="87">
        <v>3920</v>
      </c>
      <c r="M244" s="85">
        <f t="shared" si="7"/>
        <v>1960</v>
      </c>
      <c r="N244" s="82">
        <f t="shared" si="8"/>
        <v>1960</v>
      </c>
      <c r="O244" s="80"/>
      <c r="P244" s="4" t="s">
        <v>316</v>
      </c>
    </row>
    <row r="245" spans="1:16" ht="17.25" customHeight="1">
      <c r="A245" s="4">
        <v>225</v>
      </c>
      <c r="B245" s="53" t="s">
        <v>426</v>
      </c>
      <c r="C245" s="50">
        <v>2019</v>
      </c>
      <c r="D245" s="93" t="s">
        <v>427</v>
      </c>
      <c r="E245" s="50"/>
      <c r="F245" s="50"/>
      <c r="G245" s="93" t="s">
        <v>210</v>
      </c>
      <c r="H245" s="90">
        <v>2</v>
      </c>
      <c r="I245" s="84">
        <v>10672</v>
      </c>
      <c r="J245" s="66"/>
      <c r="K245" s="80">
        <v>2</v>
      </c>
      <c r="L245" s="87">
        <v>10672</v>
      </c>
      <c r="M245" s="85">
        <f t="shared" si="7"/>
        <v>5336</v>
      </c>
      <c r="N245" s="82">
        <f t="shared" si="8"/>
        <v>5336</v>
      </c>
      <c r="O245" s="80"/>
      <c r="P245" s="4" t="s">
        <v>316</v>
      </c>
    </row>
    <row r="246" spans="1:16" ht="28.5" customHeight="1">
      <c r="A246" s="4">
        <v>226</v>
      </c>
      <c r="B246" s="60" t="s">
        <v>419</v>
      </c>
      <c r="C246" s="50">
        <v>2019</v>
      </c>
      <c r="D246" s="93" t="s">
        <v>428</v>
      </c>
      <c r="E246" s="50"/>
      <c r="F246" s="50"/>
      <c r="G246" s="93" t="s">
        <v>210</v>
      </c>
      <c r="H246" s="90">
        <v>2</v>
      </c>
      <c r="I246" s="84">
        <v>23200</v>
      </c>
      <c r="J246" s="66"/>
      <c r="K246" s="80">
        <v>2</v>
      </c>
      <c r="L246" s="87">
        <v>23200</v>
      </c>
      <c r="M246" s="85">
        <f t="shared" si="7"/>
        <v>11600</v>
      </c>
      <c r="N246" s="82">
        <f t="shared" si="8"/>
        <v>11600</v>
      </c>
      <c r="O246" s="80"/>
      <c r="P246" s="4" t="s">
        <v>316</v>
      </c>
    </row>
    <row r="247" spans="1:16" ht="16.5" customHeight="1">
      <c r="A247" s="4">
        <v>227</v>
      </c>
      <c r="B247" s="60" t="s">
        <v>429</v>
      </c>
      <c r="C247" s="50">
        <v>2019</v>
      </c>
      <c r="D247" s="93" t="s">
        <v>430</v>
      </c>
      <c r="E247" s="50"/>
      <c r="F247" s="50"/>
      <c r="G247" s="93" t="s">
        <v>210</v>
      </c>
      <c r="H247" s="90">
        <v>3</v>
      </c>
      <c r="I247" s="84">
        <v>17130</v>
      </c>
      <c r="J247" s="66"/>
      <c r="K247" s="80">
        <v>3</v>
      </c>
      <c r="L247" s="87">
        <v>17130</v>
      </c>
      <c r="M247" s="85">
        <f aca="true" t="shared" si="9" ref="M247:M253">L247/2</f>
        <v>8565</v>
      </c>
      <c r="N247" s="82">
        <f t="shared" si="8"/>
        <v>8565</v>
      </c>
      <c r="O247" s="80"/>
      <c r="P247" s="4" t="s">
        <v>316</v>
      </c>
    </row>
    <row r="248" spans="1:16" ht="12.75" customHeight="1">
      <c r="A248" s="4">
        <v>228</v>
      </c>
      <c r="B248" s="60" t="s">
        <v>429</v>
      </c>
      <c r="C248" s="50">
        <v>2019</v>
      </c>
      <c r="D248" s="93">
        <v>11130471</v>
      </c>
      <c r="E248" s="50"/>
      <c r="F248" s="50"/>
      <c r="G248" s="93" t="s">
        <v>210</v>
      </c>
      <c r="H248" s="90">
        <v>1</v>
      </c>
      <c r="I248" s="84">
        <v>5240</v>
      </c>
      <c r="J248" s="66"/>
      <c r="K248" s="80">
        <v>1</v>
      </c>
      <c r="L248" s="87">
        <v>5240</v>
      </c>
      <c r="M248" s="85">
        <f t="shared" si="9"/>
        <v>2620</v>
      </c>
      <c r="N248" s="82">
        <f t="shared" si="8"/>
        <v>2620</v>
      </c>
      <c r="O248" s="80"/>
      <c r="P248" s="4" t="s">
        <v>316</v>
      </c>
    </row>
    <row r="249" spans="1:16" ht="17.25" customHeight="1">
      <c r="A249" s="4">
        <v>229</v>
      </c>
      <c r="B249" s="60" t="s">
        <v>431</v>
      </c>
      <c r="C249" s="50">
        <v>2019</v>
      </c>
      <c r="D249" s="93" t="s">
        <v>432</v>
      </c>
      <c r="E249" s="50"/>
      <c r="F249" s="50"/>
      <c r="G249" s="93" t="s">
        <v>210</v>
      </c>
      <c r="H249" s="90">
        <v>4</v>
      </c>
      <c r="I249" s="84">
        <v>8008</v>
      </c>
      <c r="J249" s="66"/>
      <c r="K249" s="80">
        <v>4</v>
      </c>
      <c r="L249" s="87">
        <v>8008</v>
      </c>
      <c r="M249" s="85">
        <f t="shared" si="9"/>
        <v>4004</v>
      </c>
      <c r="N249" s="82">
        <f t="shared" si="8"/>
        <v>4004</v>
      </c>
      <c r="O249" s="80"/>
      <c r="P249" s="4" t="s">
        <v>316</v>
      </c>
    </row>
    <row r="250" spans="1:16" ht="26.25">
      <c r="A250" s="4">
        <v>230</v>
      </c>
      <c r="B250" s="53" t="s">
        <v>433</v>
      </c>
      <c r="C250" s="50">
        <v>2019</v>
      </c>
      <c r="D250" s="93">
        <v>11130476</v>
      </c>
      <c r="E250" s="50"/>
      <c r="F250" s="50"/>
      <c r="G250" s="93" t="s">
        <v>210</v>
      </c>
      <c r="H250" s="90">
        <v>1</v>
      </c>
      <c r="I250" s="84">
        <v>1900</v>
      </c>
      <c r="J250" s="66"/>
      <c r="K250" s="80">
        <v>1</v>
      </c>
      <c r="L250" s="87">
        <v>1900</v>
      </c>
      <c r="M250" s="85">
        <f t="shared" si="9"/>
        <v>950</v>
      </c>
      <c r="N250" s="82">
        <f t="shared" si="8"/>
        <v>950</v>
      </c>
      <c r="O250" s="81"/>
      <c r="P250" s="4" t="s">
        <v>316</v>
      </c>
    </row>
    <row r="251" spans="1:16" ht="26.25">
      <c r="A251" s="4">
        <v>231</v>
      </c>
      <c r="B251" s="53" t="s">
        <v>434</v>
      </c>
      <c r="C251" s="50">
        <v>2019</v>
      </c>
      <c r="D251" s="93">
        <v>11130477</v>
      </c>
      <c r="E251" s="50"/>
      <c r="F251" s="50"/>
      <c r="G251" s="93" t="s">
        <v>210</v>
      </c>
      <c r="H251" s="90">
        <v>1</v>
      </c>
      <c r="I251" s="84">
        <v>1900</v>
      </c>
      <c r="J251" s="66"/>
      <c r="K251" s="80">
        <v>1</v>
      </c>
      <c r="L251" s="87">
        <v>1900</v>
      </c>
      <c r="M251" s="85">
        <f t="shared" si="9"/>
        <v>950</v>
      </c>
      <c r="N251" s="82">
        <f t="shared" si="8"/>
        <v>950</v>
      </c>
      <c r="O251" s="81"/>
      <c r="P251" s="4" t="s">
        <v>316</v>
      </c>
    </row>
    <row r="252" spans="1:16" ht="12.75">
      <c r="A252" s="4">
        <v>232</v>
      </c>
      <c r="B252" s="94" t="s">
        <v>440</v>
      </c>
      <c r="C252" s="55"/>
      <c r="D252" s="94" t="s">
        <v>441</v>
      </c>
      <c r="E252" s="55"/>
      <c r="F252" s="55"/>
      <c r="G252" s="55" t="s">
        <v>210</v>
      </c>
      <c r="H252" s="77">
        <v>3</v>
      </c>
      <c r="I252" s="88">
        <v>2850</v>
      </c>
      <c r="J252" s="55"/>
      <c r="K252" s="77"/>
      <c r="L252" s="88">
        <v>2850</v>
      </c>
      <c r="M252" s="88">
        <f t="shared" si="9"/>
        <v>1425</v>
      </c>
      <c r="N252" s="82">
        <f t="shared" si="8"/>
        <v>1425</v>
      </c>
      <c r="O252" s="80"/>
      <c r="P252" s="4"/>
    </row>
    <row r="253" spans="1:16" ht="12.75">
      <c r="A253" s="4">
        <v>233</v>
      </c>
      <c r="B253" s="94" t="s">
        <v>442</v>
      </c>
      <c r="C253" s="55"/>
      <c r="D253" s="94">
        <v>11130176</v>
      </c>
      <c r="E253" s="55"/>
      <c r="F253" s="55"/>
      <c r="G253" s="55" t="s">
        <v>210</v>
      </c>
      <c r="H253" s="77">
        <v>1</v>
      </c>
      <c r="I253" s="88">
        <v>2498</v>
      </c>
      <c r="J253" s="55"/>
      <c r="K253" s="77"/>
      <c r="L253" s="88">
        <v>2498</v>
      </c>
      <c r="M253" s="88">
        <f t="shared" si="9"/>
        <v>1249</v>
      </c>
      <c r="N253" s="82">
        <f t="shared" si="8"/>
        <v>1249</v>
      </c>
      <c r="O253" s="81"/>
      <c r="P253" s="4"/>
    </row>
    <row r="254" spans="1:16" ht="12.75">
      <c r="A254" s="17"/>
      <c r="B254" s="53"/>
      <c r="C254" s="50"/>
      <c r="D254" s="93"/>
      <c r="E254" s="50"/>
      <c r="F254" s="50"/>
      <c r="G254" s="93"/>
      <c r="H254" s="95">
        <f>SUM(H63:H253)</f>
        <v>455</v>
      </c>
      <c r="I254" s="96">
        <f aca="true" t="shared" si="10" ref="I254:N254">SUM(I63:I253)</f>
        <v>564879.51</v>
      </c>
      <c r="J254" s="95"/>
      <c r="K254" s="95">
        <f t="shared" si="10"/>
        <v>451</v>
      </c>
      <c r="L254" s="96">
        <f t="shared" si="10"/>
        <v>564879.51</v>
      </c>
      <c r="M254" s="96">
        <f t="shared" si="10"/>
        <v>282439.76</v>
      </c>
      <c r="N254" s="96">
        <f t="shared" si="10"/>
        <v>282439.75</v>
      </c>
      <c r="O254" s="81"/>
      <c r="P254" s="4"/>
    </row>
    <row r="255" spans="1:16" ht="45">
      <c r="A255" s="17">
        <v>234</v>
      </c>
      <c r="B255" s="12" t="s">
        <v>439</v>
      </c>
      <c r="C255" s="12"/>
      <c r="D255" s="12"/>
      <c r="E255" s="12"/>
      <c r="F255" s="12"/>
      <c r="G255" s="98" t="s">
        <v>210</v>
      </c>
      <c r="H255" s="99">
        <v>1</v>
      </c>
      <c r="I255" s="100">
        <v>167900</v>
      </c>
      <c r="J255" s="98"/>
      <c r="K255" s="99">
        <v>1</v>
      </c>
      <c r="L255" s="100">
        <v>167900</v>
      </c>
      <c r="M255" s="100"/>
      <c r="N255" s="100">
        <v>167900</v>
      </c>
      <c r="O255" s="81"/>
      <c r="P255" s="4"/>
    </row>
    <row r="256" spans="1:16" ht="12.75">
      <c r="A256" s="17"/>
      <c r="B256" s="101" t="s">
        <v>445</v>
      </c>
      <c r="C256" s="6"/>
      <c r="D256" s="94"/>
      <c r="E256" s="6"/>
      <c r="F256" s="6"/>
      <c r="G256" s="55"/>
      <c r="H256" s="78">
        <f>H20+H49+H61+H254+H255</f>
        <v>511</v>
      </c>
      <c r="I256" s="79">
        <f aca="true" t="shared" si="11" ref="I256:N256">I20+I49+I61+I254+I255</f>
        <v>8624718.51</v>
      </c>
      <c r="J256" s="78">
        <f t="shared" si="11"/>
        <v>0</v>
      </c>
      <c r="K256" s="78">
        <f t="shared" si="11"/>
        <v>507</v>
      </c>
      <c r="L256" s="79">
        <f t="shared" si="11"/>
        <v>8624718.51</v>
      </c>
      <c r="M256" s="79">
        <f t="shared" si="11"/>
        <v>1044343.11</v>
      </c>
      <c r="N256" s="79">
        <f t="shared" si="11"/>
        <v>7580375.4</v>
      </c>
      <c r="O256" s="81"/>
      <c r="P256" s="17"/>
    </row>
    <row r="257" spans="1:16" ht="12.75">
      <c r="A257" s="17"/>
      <c r="B257" s="15"/>
      <c r="C257" s="6"/>
      <c r="D257" s="94"/>
      <c r="E257" s="6"/>
      <c r="F257" s="6"/>
      <c r="G257" s="55"/>
      <c r="H257" s="77"/>
      <c r="I257" s="88"/>
      <c r="J257" s="6"/>
      <c r="K257" s="77"/>
      <c r="L257" s="88"/>
      <c r="M257" s="88"/>
      <c r="N257" s="88"/>
      <c r="O257" s="81"/>
      <c r="P257" s="17"/>
    </row>
    <row r="258" spans="1:16" ht="12.75">
      <c r="A258" s="17"/>
      <c r="B258" s="17"/>
      <c r="C258" s="17"/>
      <c r="D258" s="81"/>
      <c r="E258" s="17"/>
      <c r="F258" s="17"/>
      <c r="G258" s="81"/>
      <c r="H258" s="81"/>
      <c r="I258" s="83"/>
      <c r="J258" s="17"/>
      <c r="K258" s="81"/>
      <c r="L258" s="83"/>
      <c r="M258" s="83"/>
      <c r="N258" s="83"/>
      <c r="O258" s="81"/>
      <c r="P258" s="17"/>
    </row>
    <row r="259" spans="1:16" ht="12.75">
      <c r="A259" s="17"/>
      <c r="B259" s="17"/>
      <c r="C259" s="17"/>
      <c r="D259" s="81"/>
      <c r="E259" s="17"/>
      <c r="F259" s="17"/>
      <c r="G259" s="81"/>
      <c r="H259" s="81"/>
      <c r="I259" s="83"/>
      <c r="J259" s="17"/>
      <c r="K259" s="81"/>
      <c r="L259" s="83"/>
      <c r="M259" s="83"/>
      <c r="N259" s="83"/>
      <c r="O259" s="81"/>
      <c r="P259" s="17"/>
    </row>
    <row r="260" spans="1:16" ht="12.75">
      <c r="A260" s="17"/>
      <c r="B260" s="17"/>
      <c r="C260" s="17"/>
      <c r="D260" s="81"/>
      <c r="E260" s="17"/>
      <c r="F260" s="17"/>
      <c r="G260" s="81"/>
      <c r="H260" s="81"/>
      <c r="I260" s="81"/>
      <c r="J260" s="17"/>
      <c r="K260" s="81"/>
      <c r="L260" s="81"/>
      <c r="M260" s="81"/>
      <c r="N260" s="81"/>
      <c r="O260" s="81"/>
      <c r="P260" s="17"/>
    </row>
    <row r="261" spans="1:16" ht="12.75">
      <c r="A261" s="17"/>
      <c r="B261" s="17"/>
      <c r="C261" s="17"/>
      <c r="D261" s="81"/>
      <c r="E261" s="17"/>
      <c r="F261" s="17"/>
      <c r="G261" s="81"/>
      <c r="H261" s="81"/>
      <c r="I261" s="81"/>
      <c r="J261" s="17"/>
      <c r="K261" s="81"/>
      <c r="L261" s="81"/>
      <c r="M261" s="81"/>
      <c r="N261" s="81"/>
      <c r="O261" s="81"/>
      <c r="P261" s="17"/>
    </row>
    <row r="262" spans="1:16" ht="12.75">
      <c r="A262" s="17"/>
      <c r="B262" s="17"/>
      <c r="C262" s="17"/>
      <c r="D262" s="81"/>
      <c r="E262" s="17"/>
      <c r="F262" s="17"/>
      <c r="G262" s="81"/>
      <c r="H262" s="81"/>
      <c r="I262" s="81"/>
      <c r="J262" s="17"/>
      <c r="K262" s="81"/>
      <c r="L262" s="81"/>
      <c r="M262" s="81"/>
      <c r="N262" s="81"/>
      <c r="O262" s="81"/>
      <c r="P262" s="17"/>
    </row>
    <row r="263" spans="1:16" ht="12.75">
      <c r="A263" s="17"/>
      <c r="B263" s="17"/>
      <c r="C263" s="17"/>
      <c r="D263" s="81"/>
      <c r="E263" s="17"/>
      <c r="F263" s="17"/>
      <c r="G263" s="81"/>
      <c r="H263" s="81"/>
      <c r="I263" s="81"/>
      <c r="J263" s="17"/>
      <c r="K263" s="81"/>
      <c r="L263" s="81"/>
      <c r="M263" s="81"/>
      <c r="N263" s="81"/>
      <c r="O263" s="81"/>
      <c r="P263" s="17"/>
    </row>
    <row r="264" spans="1:16" ht="12.75">
      <c r="A264" s="17"/>
      <c r="B264" s="17"/>
      <c r="C264" s="17"/>
      <c r="D264" s="81"/>
      <c r="E264" s="17"/>
      <c r="F264" s="17"/>
      <c r="G264" s="81"/>
      <c r="H264" s="81"/>
      <c r="I264" s="81"/>
      <c r="J264" s="17"/>
      <c r="K264" s="81"/>
      <c r="L264" s="81"/>
      <c r="M264" s="81"/>
      <c r="N264" s="81"/>
      <c r="O264" s="81"/>
      <c r="P264" s="17"/>
    </row>
    <row r="265" spans="1:16" ht="12.75">
      <c r="A265" s="17"/>
      <c r="B265" s="17"/>
      <c r="C265" s="17"/>
      <c r="D265" s="81"/>
      <c r="E265" s="17"/>
      <c r="F265" s="17"/>
      <c r="G265" s="81"/>
      <c r="H265" s="81"/>
      <c r="I265" s="81"/>
      <c r="J265" s="17"/>
      <c r="K265" s="81"/>
      <c r="L265" s="81"/>
      <c r="M265" s="81"/>
      <c r="N265" s="81"/>
      <c r="O265" s="81"/>
      <c r="P265" s="17"/>
    </row>
    <row r="266" spans="1:16" ht="12.75">
      <c r="A266" s="17"/>
      <c r="B266" s="17"/>
      <c r="C266" s="17"/>
      <c r="D266" s="81"/>
      <c r="E266" s="17"/>
      <c r="F266" s="17"/>
      <c r="G266" s="81"/>
      <c r="H266" s="81"/>
      <c r="I266" s="81"/>
      <c r="J266" s="17"/>
      <c r="K266" s="81"/>
      <c r="L266" s="81"/>
      <c r="M266" s="81"/>
      <c r="N266" s="81"/>
      <c r="O266" s="81"/>
      <c r="P266" s="17"/>
    </row>
    <row r="267" spans="1:16" ht="12.75">
      <c r="A267" s="17"/>
      <c r="B267" s="17"/>
      <c r="C267" s="17"/>
      <c r="D267" s="81"/>
      <c r="E267" s="17"/>
      <c r="F267" s="17"/>
      <c r="G267" s="81"/>
      <c r="H267" s="81"/>
      <c r="I267" s="81"/>
      <c r="J267" s="17"/>
      <c r="K267" s="81"/>
      <c r="L267" s="81"/>
      <c r="M267" s="81"/>
      <c r="N267" s="81"/>
      <c r="O267" s="81"/>
      <c r="P267" s="17"/>
    </row>
    <row r="268" spans="1:16" ht="12.75">
      <c r="A268" s="17"/>
      <c r="B268" s="17"/>
      <c r="C268" s="17"/>
      <c r="D268" s="81"/>
      <c r="E268" s="17"/>
      <c r="F268" s="17"/>
      <c r="G268" s="81"/>
      <c r="H268" s="81"/>
      <c r="I268" s="81"/>
      <c r="J268" s="17"/>
      <c r="K268" s="81"/>
      <c r="L268" s="81"/>
      <c r="M268" s="81"/>
      <c r="N268" s="81"/>
      <c r="O268" s="81"/>
      <c r="P268" s="17"/>
    </row>
    <row r="269" spans="1:16" ht="12.75">
      <c r="A269" s="17"/>
      <c r="B269" s="17"/>
      <c r="C269" s="17"/>
      <c r="D269" s="81"/>
      <c r="E269" s="17"/>
      <c r="F269" s="17"/>
      <c r="G269" s="81"/>
      <c r="H269" s="81"/>
      <c r="I269" s="81"/>
      <c r="J269" s="17"/>
      <c r="K269" s="81"/>
      <c r="L269" s="81"/>
      <c r="M269" s="81"/>
      <c r="N269" s="81"/>
      <c r="O269" s="81"/>
      <c r="P269" s="17"/>
    </row>
    <row r="270" spans="1:16" ht="12.75">
      <c r="A270" s="17"/>
      <c r="B270" s="17"/>
      <c r="C270" s="17"/>
      <c r="D270" s="81"/>
      <c r="E270" s="17"/>
      <c r="F270" s="17"/>
      <c r="G270" s="81"/>
      <c r="H270" s="81"/>
      <c r="I270" s="81"/>
      <c r="J270" s="17"/>
      <c r="K270" s="81"/>
      <c r="L270" s="81"/>
      <c r="M270" s="81"/>
      <c r="N270" s="81"/>
      <c r="O270" s="81"/>
      <c r="P270" s="17"/>
    </row>
    <row r="271" spans="1:16" ht="12.75">
      <c r="A271" s="17"/>
      <c r="B271" s="17"/>
      <c r="C271" s="17"/>
      <c r="D271" s="81"/>
      <c r="E271" s="17"/>
      <c r="F271" s="17"/>
      <c r="G271" s="81"/>
      <c r="H271" s="81"/>
      <c r="I271" s="81"/>
      <c r="J271" s="17"/>
      <c r="K271" s="81"/>
      <c r="L271" s="81"/>
      <c r="M271" s="81"/>
      <c r="N271" s="81"/>
      <c r="O271" s="81"/>
      <c r="P271" s="17"/>
    </row>
  </sheetData>
  <sheetProtection/>
  <mergeCells count="26">
    <mergeCell ref="M3:Q3"/>
    <mergeCell ref="M4:Q4"/>
    <mergeCell ref="M5:Q5"/>
    <mergeCell ref="M6:Q6"/>
    <mergeCell ref="A7:C7"/>
    <mergeCell ref="A8:A12"/>
    <mergeCell ref="B8:B12"/>
    <mergeCell ref="C8:C12"/>
    <mergeCell ref="D8:F9"/>
    <mergeCell ref="G8:G12"/>
    <mergeCell ref="H8:I10"/>
    <mergeCell ref="J8:J12"/>
    <mergeCell ref="K8:O10"/>
    <mergeCell ref="P8:P12"/>
    <mergeCell ref="Q8:Q9"/>
    <mergeCell ref="D10:D12"/>
    <mergeCell ref="E10:E12"/>
    <mergeCell ref="F10:F12"/>
    <mergeCell ref="H11:H12"/>
    <mergeCell ref="I11:I12"/>
    <mergeCell ref="K11:K12"/>
    <mergeCell ref="L11:L12"/>
    <mergeCell ref="M11:M12"/>
    <mergeCell ref="N11:N12"/>
    <mergeCell ref="O11:O12"/>
    <mergeCell ref="Q11:Q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MR-10480225</cp:lastModifiedBy>
  <cp:lastPrinted>2021-02-22T10:46:29Z</cp:lastPrinted>
  <dcterms:created xsi:type="dcterms:W3CDTF">1999-07-07T07:42:48Z</dcterms:created>
  <dcterms:modified xsi:type="dcterms:W3CDTF">2021-02-22T10:54:38Z</dcterms:modified>
  <cp:category/>
  <cp:version/>
  <cp:contentType/>
  <cp:contentStatus/>
</cp:coreProperties>
</file>