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дод" sheetId="1" r:id="rId1"/>
  </sheets>
  <definedNames>
    <definedName name="_xlfn.AGGREGATE" hidden="1">#NAME?</definedName>
    <definedName name="_xlnm.Print_Titles" localSheetId="0">'дод'!$D:$E</definedName>
    <definedName name="_xlnm.Print_Area" localSheetId="0">'дод'!$D$1:$AI$24</definedName>
  </definedNames>
  <calcPr fullCalcOnLoad="1"/>
</workbook>
</file>

<file path=xl/sharedStrings.xml><?xml version="1.0" encoding="utf-8"?>
<sst xmlns="http://schemas.openxmlformats.org/spreadsheetml/2006/main" count="64" uniqueCount="56">
  <si>
    <t>-</t>
  </si>
  <si>
    <t>О3</t>
  </si>
  <si>
    <t>O2</t>
  </si>
  <si>
    <t>Х</t>
  </si>
  <si>
    <t>усього</t>
  </si>
  <si>
    <t>УСЬОГО</t>
  </si>
  <si>
    <t>Трансферти з інших місцевих бюджетів</t>
  </si>
  <si>
    <t>дотація на:</t>
  </si>
  <si>
    <t>(грн)</t>
  </si>
  <si>
    <t>загального фонду на:</t>
  </si>
  <si>
    <t>Обласний бюджет</t>
  </si>
  <si>
    <t>субвенції</t>
  </si>
  <si>
    <t xml:space="preserve">Найменування бюджету - одержувача/надавача міжбюджетного трансферту
</t>
  </si>
  <si>
    <t xml:space="preserve">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</si>
  <si>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 проведення санаторно-курортного лікування осіб з інвалідністю, ветеранів війни, осіб, на яких поширюється дія Законів України «Про статус ветеранів війни, гарантії їх соціального захисту» та «Про жертви нацистських переслідувань», у санаторно-курортних закладах Харківської області</t>
  </si>
  <si>
    <t xml:space="preserve">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</t>
  </si>
  <si>
    <t>проведення санаторно-курортного лікування постраждалих громадян, віднесених до категорії 2, та потерпілих дітей (крім дітей з інваліднісю, інвалідність яких пов"язана з Чорнобильською катастрофою)</t>
  </si>
  <si>
    <t>(код бюджету)</t>
  </si>
  <si>
    <t xml:space="preserve"> надання державної підтримки особам з особливими освітніми потребами за рахунок відповідної субвенції з державного бюджету, в т.ч.:</t>
  </si>
  <si>
    <t>підтримка осіб з особливими освітніми потребами
(видатки споживання)</t>
  </si>
  <si>
    <t>з них:</t>
  </si>
  <si>
    <t>підтримка осіб з особливими освітніми потребами
(видатки розвитку)</t>
  </si>
  <si>
    <t>Додаток 4</t>
  </si>
  <si>
    <t xml:space="preserve"> здійснення переданих видатків у сфері охорони здоров’я за рахунок коштів медичної субвенції на відшкодування вартості препаратів інсуліну та десмопресину під час забезпечення хворих на цукровий та нецукровий діабет  – жителів відповідних адміністративно-територіальних одиниць через аптечні підприємства всіх форм власності</t>
  </si>
  <si>
    <t>Код
бюджету</t>
  </si>
  <si>
    <t xml:space="preserve">МІЖБЮДЖЕТНІ ТРАНСФЕРТИ
на 2020 рік  </t>
  </si>
  <si>
    <t>Державний бюджет</t>
  </si>
  <si>
    <t>Трансферти іншим бюджетам</t>
  </si>
  <si>
    <r>
      <t xml:space="preserve">придбання будівельних матеріалів для проведення ремонтних робіт приміщень будівлі 48 ДПРЧ ГУ ДСНС України у Харківській області </t>
    </r>
    <r>
      <rPr>
        <i/>
        <sz val="12"/>
        <rFont val="Times New Roman"/>
        <family val="1"/>
      </rPr>
      <t>(Програма забезпечення пожежної безпеки міста Люботина на 2019-2023 роки)</t>
    </r>
  </si>
  <si>
    <r>
      <t xml:space="preserve">поліпшення умов несення служби співробітниками Люботинського відділення поліції Харківського відділу поліції ГУНП в Харківській області (придбання будівельних матеріалів, меблів, оргтехніки, комп"ютерної техніки) </t>
    </r>
    <r>
      <rPr>
        <i/>
        <sz val="12"/>
        <rFont val="Times New Roman"/>
        <family val="1"/>
      </rPr>
      <t>(Комплексна програма по забезпеченню охорони прав і свобод людини, протидії злочинності, підтримання публічної безпеки і порядку у місті Люботин на 2018-2022 роки)</t>
    </r>
  </si>
  <si>
    <t>проведення санаторно-курортного лікування громадян, які постраждали внаслідок Чорнобильської катастрофи, віднесених до категорії 1</t>
  </si>
  <si>
    <t>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</si>
  <si>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спеціального фонду на:</t>
  </si>
  <si>
    <t>виконання інвестиційних проектів за рахунок бюджету розвитку обласного бюджету</t>
  </si>
  <si>
    <t>забезпечення якісної, сучасної та доступної загальної середньої освіти "Нова українська школа" - за рахунок відповідної субвенції з державного бюджету, в т.ч. на:</t>
  </si>
  <si>
    <t>закупівлю засобів навчання та обладнання для навчальних кабінетів початкової школи (видатки розвитку)</t>
  </si>
  <si>
    <t>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</si>
  <si>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співфінансування мініпроєктів - переможців обласного конкурсу мініпроєктів розвитку територіальних громад "Разом в майбутнє"</t>
  </si>
  <si>
    <t>у закладах дошкільної освіти</t>
  </si>
  <si>
    <t>у закладах загальної середньої освіти</t>
  </si>
  <si>
    <t>інші субвенції за рахунок бюджету розвитку обласного бюджету</t>
  </si>
  <si>
    <t>співфінансування мінігрантів у рамках виконання проєкту "Ефективна первинна медицина в громадя" за рахунок коштів бюджету розвитку обласного бюджету</t>
  </si>
  <si>
    <t>на відшкодування вартості препаратів інсуліну та десмопресину під час забезпечення хворих на цукровий та нецукровий діабет-жителів відповідних адміністративно-територіальних одиницьчерез аптечні підприємства всіх форм власності</t>
  </si>
  <si>
    <t>здійснення підтримки окремих закладів та заходів у системі охорони здоров"я на лікування хворих на цукровий діабет інсуліном та нецукровий діабет десмопре сином за рахунок відповідної субвенції з державного бюджету, в т.ч.:</t>
  </si>
  <si>
    <t>співфінансування мінігрантів у рамках виконання проєкту "Ефективна первинна медицина в громаді"</t>
  </si>
  <si>
    <t>співфінансування мініпроєктів - переможців обласного конкурсу мініпроєктів розвитку територіальних громад "Разом в майбутнє", т.ч.:</t>
  </si>
  <si>
    <t>інші субвенції</t>
  </si>
  <si>
    <t>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</si>
  <si>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
 міських голів,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</si>
  <si>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</si>
  <si>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 виплату грошової компенсації за належні для отримання житлові приміщення для дітей з метою придбання житла</t>
  </si>
  <si>
    <t>Секретар міської ради</t>
  </si>
  <si>
    <t>закупівлю засобів захисту учасників освітнього процесу в закладах середньої освіти під час карантину
(видатки споживання)</t>
  </si>
  <si>
    <t>ПРОЄКТ</t>
  </si>
  <si>
    <t>до рішення __ сесії VІII скликання ЛМР</t>
  </si>
  <si>
    <t xml:space="preserve">від __.12.2020р. №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</si>
</sst>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4"/>
      <name val="Times New Roman"/>
      <family val="1"/>
    </font>
    <font>
      <sz val="10"/>
      <color indexed="8"/>
      <name val="Arial"/>
      <family val="2"/>
    </font>
    <font>
      <b/>
      <sz val="14"/>
      <name val="Times New Roman CYR"/>
      <family val="0"/>
    </font>
    <font>
      <sz val="12"/>
      <name val="Times New Roman CYR"/>
      <family val="0"/>
    </font>
    <font>
      <sz val="13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4" fillId="3" borderId="0" applyNumberFormat="0" applyBorder="0" applyAlignment="0" applyProtection="0"/>
    <xf numFmtId="0" fontId="14" fillId="4" borderId="0" applyNumberFormat="0" applyBorder="0" applyAlignment="0" applyProtection="0"/>
    <xf numFmtId="0" fontId="44" fillId="5" borderId="0" applyNumberFormat="0" applyBorder="0" applyAlignment="0" applyProtection="0"/>
    <xf numFmtId="0" fontId="14" fillId="6" borderId="0" applyNumberFormat="0" applyBorder="0" applyAlignment="0" applyProtection="0"/>
    <xf numFmtId="0" fontId="44" fillId="7" borderId="0" applyNumberFormat="0" applyBorder="0" applyAlignment="0" applyProtection="0"/>
    <xf numFmtId="0" fontId="14" fillId="8" borderId="0" applyNumberFormat="0" applyBorder="0" applyAlignment="0" applyProtection="0"/>
    <xf numFmtId="0" fontId="44" fillId="9" borderId="0" applyNumberFormat="0" applyBorder="0" applyAlignment="0" applyProtection="0"/>
    <xf numFmtId="0" fontId="14" fillId="10" borderId="0" applyNumberFormat="0" applyBorder="0" applyAlignment="0" applyProtection="0"/>
    <xf numFmtId="0" fontId="44" fillId="11" borderId="0" applyNumberFormat="0" applyBorder="0" applyAlignment="0" applyProtection="0"/>
    <xf numFmtId="0" fontId="1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44" fillId="15" borderId="0" applyNumberFormat="0" applyBorder="0" applyAlignment="0" applyProtection="0"/>
    <xf numFmtId="0" fontId="14" fillId="16" borderId="0" applyNumberFormat="0" applyBorder="0" applyAlignment="0" applyProtection="0"/>
    <xf numFmtId="0" fontId="44" fillId="17" borderId="0" applyNumberFormat="0" applyBorder="0" applyAlignment="0" applyProtection="0"/>
    <xf numFmtId="0" fontId="14" fillId="18" borderId="0" applyNumberFormat="0" applyBorder="0" applyAlignment="0" applyProtection="0"/>
    <xf numFmtId="0" fontId="44" fillId="19" borderId="0" applyNumberFormat="0" applyBorder="0" applyAlignment="0" applyProtection="0"/>
    <xf numFmtId="0" fontId="14" fillId="8" borderId="0" applyNumberFormat="0" applyBorder="0" applyAlignment="0" applyProtection="0"/>
    <xf numFmtId="0" fontId="44" fillId="20" borderId="0" applyNumberFormat="0" applyBorder="0" applyAlignment="0" applyProtection="0"/>
    <xf numFmtId="0" fontId="14" fillId="14" borderId="0" applyNumberFormat="0" applyBorder="0" applyAlignment="0" applyProtection="0"/>
    <xf numFmtId="0" fontId="44" fillId="21" borderId="0" applyNumberFormat="0" applyBorder="0" applyAlignment="0" applyProtection="0"/>
    <xf numFmtId="0" fontId="1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16" borderId="0" applyNumberFormat="0" applyBorder="0" applyAlignment="0" applyProtection="0"/>
    <xf numFmtId="0" fontId="45" fillId="26" borderId="0" applyNumberFormat="0" applyBorder="0" applyAlignment="0" applyProtection="0"/>
    <xf numFmtId="0" fontId="13" fillId="18" borderId="0" applyNumberFormat="0" applyBorder="0" applyAlignment="0" applyProtection="0"/>
    <xf numFmtId="0" fontId="45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45" fillId="31" borderId="0" applyNumberFormat="0" applyBorder="0" applyAlignment="0" applyProtection="0"/>
    <xf numFmtId="0" fontId="13" fillId="32" borderId="0" applyNumberFormat="0" applyBorder="0" applyAlignment="0" applyProtection="0"/>
    <xf numFmtId="0" fontId="45" fillId="33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7" fillId="12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9" fillId="47" borderId="8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6" fillId="4" borderId="0" applyNumberFormat="0" applyBorder="0" applyAlignment="0" applyProtection="0"/>
    <xf numFmtId="0" fontId="51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52" fillId="47" borderId="12" applyNumberFormat="0" applyAlignment="0" applyProtection="0"/>
    <xf numFmtId="0" fontId="18" fillId="0" borderId="13" applyNumberFormat="0" applyFill="0" applyAlignment="0" applyProtection="0"/>
    <xf numFmtId="0" fontId="53" fillId="51" borderId="0" applyNumberFormat="0" applyBorder="0" applyAlignment="0" applyProtection="0"/>
    <xf numFmtId="0" fontId="19" fillId="0" borderId="0">
      <alignment/>
      <protection/>
    </xf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31" fillId="0" borderId="14" xfId="0" applyFont="1" applyFill="1" applyBorder="1" applyAlignment="1">
      <alignment horizontal="right"/>
    </xf>
    <xf numFmtId="0" fontId="25" fillId="0" borderId="14" xfId="52" applyFont="1" applyFill="1" applyBorder="1" applyAlignment="1">
      <alignment horizontal="right"/>
      <protection/>
    </xf>
    <xf numFmtId="0" fontId="25" fillId="0" borderId="15" xfId="52" applyFont="1" applyFill="1" applyBorder="1" applyAlignment="1">
      <alignment horizontal="center"/>
      <protection/>
    </xf>
    <xf numFmtId="0" fontId="27" fillId="0" borderId="16" xfId="0" applyFont="1" applyFill="1" applyBorder="1" applyAlignment="1">
      <alignment horizontal="right"/>
    </xf>
    <xf numFmtId="0" fontId="26" fillId="0" borderId="16" xfId="52" applyFont="1" applyFill="1" applyBorder="1" applyAlignment="1">
      <alignment horizontal="right" wrapText="1"/>
      <protection/>
    </xf>
    <xf numFmtId="0" fontId="26" fillId="0" borderId="17" xfId="52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right"/>
    </xf>
    <xf numFmtId="0" fontId="26" fillId="0" borderId="0" xfId="52" applyFont="1" applyFill="1" applyBorder="1" applyAlignment="1">
      <alignment horizontal="right" wrapText="1"/>
      <protection/>
    </xf>
    <xf numFmtId="0" fontId="26" fillId="0" borderId="0" xfId="52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33" fillId="0" borderId="18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52" borderId="14" xfId="0" applyFont="1" applyFill="1" applyBorder="1" applyAlignment="1">
      <alignment horizontal="center" vertical="center" wrapText="1"/>
    </xf>
    <xf numFmtId="0" fontId="31" fillId="52" borderId="14" xfId="0" applyFont="1" applyFill="1" applyBorder="1" applyAlignment="1">
      <alignment horizontal="left" vertical="center" wrapText="1"/>
    </xf>
    <xf numFmtId="3" fontId="35" fillId="52" borderId="14" xfId="0" applyNumberFormat="1" applyFont="1" applyFill="1" applyBorder="1" applyAlignment="1">
      <alignment horizontal="center" vertical="center" wrapText="1"/>
    </xf>
    <xf numFmtId="0" fontId="25" fillId="52" borderId="0" xfId="0" applyFont="1" applyFill="1" applyAlignment="1">
      <alignment/>
    </xf>
    <xf numFmtId="0" fontId="30" fillId="0" borderId="0" xfId="0" applyFont="1" applyFill="1" applyAlignment="1">
      <alignment horizontal="center" vertical="center" wrapText="1"/>
    </xf>
    <xf numFmtId="3" fontId="31" fillId="52" borderId="14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31" fillId="0" borderId="19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1" fillId="52" borderId="16" xfId="0" applyFont="1" applyFill="1" applyBorder="1" applyAlignment="1">
      <alignment horizontal="right"/>
    </xf>
    <xf numFmtId="0" fontId="25" fillId="52" borderId="16" xfId="52" applyFont="1" applyFill="1" applyBorder="1" applyAlignment="1">
      <alignment horizontal="right"/>
      <protection/>
    </xf>
    <xf numFmtId="0" fontId="25" fillId="52" borderId="17" xfId="52" applyFont="1" applyFill="1" applyBorder="1" applyAlignment="1">
      <alignment horizontal="center"/>
      <protection/>
    </xf>
    <xf numFmtId="0" fontId="30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3" fontId="25" fillId="52" borderId="14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left" wrapText="1"/>
    </xf>
    <xf numFmtId="0" fontId="25" fillId="52" borderId="19" xfId="0" applyFont="1" applyFill="1" applyBorder="1" applyAlignment="1">
      <alignment horizontal="center" vertical="center" wrapText="1"/>
    </xf>
    <xf numFmtId="0" fontId="27" fillId="52" borderId="0" xfId="0" applyFont="1" applyFill="1" applyAlignment="1">
      <alignment horizontal="center" vertical="center" wrapText="1"/>
    </xf>
    <xf numFmtId="0" fontId="25" fillId="52" borderId="0" xfId="0" applyFont="1" applyFill="1" applyBorder="1" applyAlignment="1">
      <alignment horizontal="center"/>
    </xf>
    <xf numFmtId="0" fontId="0" fillId="52" borderId="0" xfId="0" applyFont="1" applyFill="1" applyAlignment="1">
      <alignment/>
    </xf>
    <xf numFmtId="1" fontId="0" fillId="0" borderId="0" xfId="0" applyNumberFormat="1" applyFont="1" applyAlignment="1">
      <alignment wrapText="1"/>
    </xf>
    <xf numFmtId="0" fontId="25" fillId="52" borderId="14" xfId="0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right"/>
    </xf>
    <xf numFmtId="0" fontId="25" fillId="53" borderId="14" xfId="52" applyFont="1" applyFill="1" applyBorder="1" applyAlignment="1">
      <alignment horizontal="right"/>
      <protection/>
    </xf>
    <xf numFmtId="0" fontId="25" fillId="53" borderId="15" xfId="52" applyFont="1" applyFill="1" applyBorder="1" applyAlignment="1">
      <alignment horizontal="center"/>
      <protection/>
    </xf>
    <xf numFmtId="0" fontId="25" fillId="53" borderId="0" xfId="0" applyFont="1" applyFill="1" applyAlignment="1">
      <alignment/>
    </xf>
    <xf numFmtId="0" fontId="30" fillId="52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3" fontId="4" fillId="52" borderId="14" xfId="0" applyNumberFormat="1" applyFont="1" applyFill="1" applyBorder="1" applyAlignment="1">
      <alignment horizontal="center" vertical="center" wrapText="1"/>
    </xf>
    <xf numFmtId="0" fontId="25" fillId="52" borderId="19" xfId="0" applyFont="1" applyFill="1" applyBorder="1" applyAlignment="1">
      <alignment horizontal="center" vertical="center" wrapText="1"/>
    </xf>
    <xf numFmtId="0" fontId="25" fillId="52" borderId="19" xfId="0" applyFont="1" applyFill="1" applyBorder="1" applyAlignment="1">
      <alignment horizontal="center" vertical="center" wrapText="1"/>
    </xf>
    <xf numFmtId="0" fontId="25" fillId="52" borderId="1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/>
    </xf>
    <xf numFmtId="0" fontId="25" fillId="52" borderId="16" xfId="0" applyFont="1" applyFill="1" applyBorder="1" applyAlignment="1">
      <alignment horizontal="center" vertical="center" wrapText="1"/>
    </xf>
    <xf numFmtId="0" fontId="25" fillId="52" borderId="20" xfId="0" applyFont="1" applyFill="1" applyBorder="1" applyAlignment="1">
      <alignment horizontal="center" vertical="center" wrapText="1"/>
    </xf>
    <xf numFmtId="0" fontId="25" fillId="52" borderId="1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52" borderId="17" xfId="0" applyFont="1" applyFill="1" applyBorder="1" applyAlignment="1">
      <alignment horizontal="center" vertical="center" wrapText="1"/>
    </xf>
    <xf numFmtId="0" fontId="25" fillId="52" borderId="23" xfId="0" applyFont="1" applyFill="1" applyBorder="1" applyAlignment="1">
      <alignment horizontal="center" vertical="center" wrapText="1"/>
    </xf>
    <xf numFmtId="0" fontId="25" fillId="52" borderId="24" xfId="0" applyFont="1" applyFill="1" applyBorder="1" applyAlignment="1">
      <alignment horizontal="center" vertical="center" wrapText="1"/>
    </xf>
    <xf numFmtId="0" fontId="25" fillId="52" borderId="25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52" borderId="20" xfId="0" applyFont="1" applyFill="1" applyBorder="1" applyAlignment="1">
      <alignment horizontal="center" vertical="center"/>
    </xf>
    <xf numFmtId="0" fontId="25" fillId="52" borderId="19" xfId="0" applyFont="1" applyFill="1" applyBorder="1" applyAlignment="1">
      <alignment horizontal="center" vertical="center"/>
    </xf>
    <xf numFmtId="0" fontId="34" fillId="52" borderId="15" xfId="0" applyFont="1" applyFill="1" applyBorder="1" applyAlignment="1">
      <alignment horizontal="center" vertical="center" wrapText="1"/>
    </xf>
    <xf numFmtId="0" fontId="34" fillId="52" borderId="21" xfId="0" applyFont="1" applyFill="1" applyBorder="1" applyAlignment="1">
      <alignment horizontal="center" vertical="center" wrapText="1"/>
    </xf>
    <xf numFmtId="0" fontId="25" fillId="52" borderId="14" xfId="0" applyFont="1" applyFill="1" applyBorder="1" applyAlignment="1">
      <alignment horizontal="center" vertical="center" wrapText="1"/>
    </xf>
    <xf numFmtId="0" fontId="30" fillId="52" borderId="0" xfId="0" applyFont="1" applyFill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52"/>
  <sheetViews>
    <sheetView showZeros="0" tabSelected="1" view="pageBreakPreview" zoomScale="75" zoomScaleNormal="87" zoomScaleSheetLayoutView="75" zoomScalePageLayoutView="0" workbookViewId="0" topLeftCell="J10">
      <selection activeCell="J18" sqref="A18:IV18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6" style="1" customWidth="1"/>
    <col min="5" max="5" width="26.16015625" style="1" customWidth="1"/>
    <col min="6" max="6" width="22.16015625" style="1" customWidth="1"/>
    <col min="7" max="7" width="20.5" style="1" customWidth="1"/>
    <col min="8" max="8" width="18.16015625" style="1" customWidth="1"/>
    <col min="9" max="9" width="15" style="1" customWidth="1"/>
    <col min="10" max="11" width="17.33203125" style="1" customWidth="1"/>
    <col min="12" max="12" width="15" style="1" customWidth="1"/>
    <col min="13" max="13" width="26.33203125" style="1" customWidth="1"/>
    <col min="14" max="14" width="25" style="1" customWidth="1"/>
    <col min="15" max="15" width="26.5" style="1" customWidth="1"/>
    <col min="16" max="16" width="24.33203125" style="1" customWidth="1"/>
    <col min="17" max="17" width="29" style="1" customWidth="1"/>
    <col min="18" max="21" width="24.33203125" style="1" customWidth="1"/>
    <col min="22" max="22" width="23" style="1" customWidth="1"/>
    <col min="23" max="23" width="33.5" style="1" customWidth="1"/>
    <col min="24" max="25" width="28.33203125" style="1" customWidth="1"/>
    <col min="26" max="26" width="38.33203125" style="1" customWidth="1"/>
    <col min="27" max="27" width="23" style="1" customWidth="1"/>
    <col min="28" max="30" width="22.16015625" style="1" customWidth="1"/>
    <col min="31" max="31" width="21.66015625" style="1" customWidth="1"/>
    <col min="32" max="32" width="19" style="1" customWidth="1"/>
    <col min="33" max="33" width="27.16015625" style="1" customWidth="1"/>
    <col min="34" max="34" width="30.66015625" style="1" customWidth="1"/>
    <col min="35" max="35" width="17.33203125" style="1" customWidth="1"/>
    <col min="36" max="36" width="21.33203125" style="1" customWidth="1"/>
    <col min="37" max="37" width="19.16015625" style="1" customWidth="1"/>
    <col min="38" max="38" width="19.33203125" style="1" customWidth="1"/>
    <col min="39" max="39" width="21.66015625" style="1" customWidth="1"/>
    <col min="40" max="40" width="19.33203125" style="1" customWidth="1"/>
    <col min="41" max="41" width="26.16015625" style="1" customWidth="1"/>
    <col min="42" max="42" width="37.33203125" style="1" customWidth="1"/>
    <col min="43" max="43" width="17.16015625" style="1" customWidth="1"/>
    <col min="44" max="44" width="20.16015625" style="1" customWidth="1"/>
    <col min="45" max="16384" width="9.16015625" style="1" customWidth="1"/>
  </cols>
  <sheetData>
    <row r="1" spans="6:23" ht="19.5" customHeight="1">
      <c r="F1" s="26"/>
      <c r="O1" s="64" t="s">
        <v>53</v>
      </c>
      <c r="P1" s="26" t="s">
        <v>22</v>
      </c>
      <c r="Q1" s="26"/>
      <c r="R1" s="26"/>
      <c r="S1" s="26"/>
      <c r="T1" s="26"/>
      <c r="U1" s="26"/>
      <c r="V1" s="26"/>
      <c r="W1" s="26"/>
    </row>
    <row r="2" spans="6:32" ht="15" customHeight="1">
      <c r="F2" s="27"/>
      <c r="P2" s="27" t="s">
        <v>54</v>
      </c>
      <c r="Q2" s="57"/>
      <c r="R2" s="57"/>
      <c r="S2" s="57"/>
      <c r="T2" s="57"/>
      <c r="U2" s="57"/>
      <c r="V2" s="57"/>
      <c r="W2" s="57"/>
      <c r="X2" s="57"/>
      <c r="Y2" s="57"/>
      <c r="Z2" s="57"/>
      <c r="AA2" s="52"/>
      <c r="AB2" s="52"/>
      <c r="AC2" s="52"/>
      <c r="AD2" s="52"/>
      <c r="AE2" s="52"/>
      <c r="AF2" s="43"/>
    </row>
    <row r="3" spans="4:31" ht="18" customHeight="1">
      <c r="D3" s="25"/>
      <c r="E3" s="3"/>
      <c r="F3" s="26"/>
      <c r="G3" s="7"/>
      <c r="H3" s="7"/>
      <c r="I3" s="7"/>
      <c r="J3" s="7"/>
      <c r="K3" s="7"/>
      <c r="L3" s="7"/>
      <c r="M3" s="7"/>
      <c r="N3" s="7"/>
      <c r="O3" s="7"/>
      <c r="P3" s="26" t="s">
        <v>55</v>
      </c>
      <c r="Q3" s="26"/>
      <c r="R3" s="26"/>
      <c r="S3" s="26"/>
      <c r="T3" s="26"/>
      <c r="U3" s="26"/>
      <c r="V3" s="26"/>
      <c r="W3" s="26"/>
      <c r="X3" s="7"/>
      <c r="Y3" s="7"/>
      <c r="Z3" s="7"/>
      <c r="AA3" s="7"/>
      <c r="AB3" s="7"/>
      <c r="AC3" s="7"/>
      <c r="AD3" s="7"/>
      <c r="AE3" s="7"/>
    </row>
    <row r="4" spans="4:32" ht="17.25" customHeight="1">
      <c r="D4" s="25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24"/>
    </row>
    <row r="5" spans="1:32" s="56" customFormat="1" ht="41.25" customHeight="1">
      <c r="A5" s="54"/>
      <c r="B5" s="54"/>
      <c r="C5" s="54"/>
      <c r="D5" s="55"/>
      <c r="E5" s="100" t="s">
        <v>25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</row>
    <row r="6" spans="1:32" ht="20.25" customHeight="1">
      <c r="A6" s="8"/>
      <c r="B6" s="8"/>
      <c r="C6" s="8"/>
      <c r="D6" s="42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3" ht="20.25" customHeight="1">
      <c r="A7" s="8"/>
      <c r="B7" s="8"/>
      <c r="C7" s="8"/>
      <c r="D7" s="103">
        <v>20205100000</v>
      </c>
      <c r="E7" s="103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9"/>
      <c r="AG7" s="3"/>
    </row>
    <row r="8" spans="1:33" ht="18" customHeight="1">
      <c r="A8" s="8"/>
      <c r="B8" s="8"/>
      <c r="C8" s="8"/>
      <c r="D8" s="102" t="s">
        <v>17</v>
      </c>
      <c r="E8" s="102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9"/>
      <c r="AG8" s="3"/>
    </row>
    <row r="9" spans="1:35" ht="18" customHeight="1">
      <c r="A9" s="8"/>
      <c r="B9" s="8"/>
      <c r="C9" s="8"/>
      <c r="D9" s="8"/>
      <c r="AF9" s="35"/>
      <c r="AG9" s="3"/>
      <c r="AI9" s="35" t="s">
        <v>8</v>
      </c>
    </row>
    <row r="10" spans="1:35" ht="23.25" customHeight="1">
      <c r="A10" s="8"/>
      <c r="B10" s="8"/>
      <c r="C10" s="8"/>
      <c r="D10" s="85" t="s">
        <v>24</v>
      </c>
      <c r="E10" s="85" t="s">
        <v>12</v>
      </c>
      <c r="F10" s="73" t="s">
        <v>6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80" t="s">
        <v>27</v>
      </c>
      <c r="AH10" s="81"/>
      <c r="AI10" s="82"/>
    </row>
    <row r="11" spans="1:35" s="2" customFormat="1" ht="24" customHeight="1">
      <c r="A11" s="9" t="s">
        <v>2</v>
      </c>
      <c r="B11" s="10" t="s">
        <v>0</v>
      </c>
      <c r="C11" s="11">
        <v>0</v>
      </c>
      <c r="D11" s="86"/>
      <c r="E11" s="86"/>
      <c r="F11" s="101" t="s">
        <v>7</v>
      </c>
      <c r="G11" s="101" t="s">
        <v>11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74" t="s">
        <v>4</v>
      </c>
      <c r="AG11" s="80" t="s">
        <v>11</v>
      </c>
      <c r="AH11" s="82"/>
      <c r="AI11" s="73" t="s">
        <v>4</v>
      </c>
    </row>
    <row r="12" spans="1:35" s="2" customFormat="1" ht="27" customHeight="1">
      <c r="A12" s="9" t="s">
        <v>1</v>
      </c>
      <c r="B12" s="10" t="s">
        <v>0</v>
      </c>
      <c r="C12" s="11">
        <v>0</v>
      </c>
      <c r="D12" s="86"/>
      <c r="E12" s="86"/>
      <c r="F12" s="101"/>
      <c r="G12" s="104" t="s">
        <v>9</v>
      </c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6"/>
      <c r="AA12" s="97" t="s">
        <v>32</v>
      </c>
      <c r="AB12" s="98"/>
      <c r="AC12" s="98"/>
      <c r="AD12" s="98"/>
      <c r="AE12" s="98"/>
      <c r="AF12" s="75"/>
      <c r="AG12" s="80" t="s">
        <v>9</v>
      </c>
      <c r="AH12" s="82"/>
      <c r="AI12" s="73"/>
    </row>
    <row r="13" spans="1:35" s="2" customFormat="1" ht="66" customHeight="1">
      <c r="A13" s="9"/>
      <c r="B13" s="10"/>
      <c r="C13" s="11"/>
      <c r="D13" s="86"/>
      <c r="E13" s="86"/>
      <c r="F13" s="77" t="s">
        <v>13</v>
      </c>
      <c r="G13" s="88" t="s">
        <v>18</v>
      </c>
      <c r="H13" s="88"/>
      <c r="I13" s="88"/>
      <c r="J13" s="88"/>
      <c r="K13" s="88"/>
      <c r="L13" s="88"/>
      <c r="M13" s="88" t="s">
        <v>23</v>
      </c>
      <c r="N13" s="89" t="s">
        <v>34</v>
      </c>
      <c r="O13" s="90"/>
      <c r="P13" s="88" t="s">
        <v>14</v>
      </c>
      <c r="Q13" s="88" t="s">
        <v>15</v>
      </c>
      <c r="R13" s="70" t="s">
        <v>30</v>
      </c>
      <c r="S13" s="88" t="s">
        <v>16</v>
      </c>
      <c r="T13" s="70" t="s">
        <v>37</v>
      </c>
      <c r="U13" s="70" t="s">
        <v>44</v>
      </c>
      <c r="V13" s="77" t="s">
        <v>36</v>
      </c>
      <c r="W13" s="70" t="s">
        <v>43</v>
      </c>
      <c r="X13" s="70" t="s">
        <v>47</v>
      </c>
      <c r="Y13" s="70" t="s">
        <v>48</v>
      </c>
      <c r="Z13" s="99" t="s">
        <v>49</v>
      </c>
      <c r="AA13" s="70" t="s">
        <v>31</v>
      </c>
      <c r="AB13" s="71" t="s">
        <v>33</v>
      </c>
      <c r="AC13" s="70" t="s">
        <v>40</v>
      </c>
      <c r="AD13" s="70" t="s">
        <v>45</v>
      </c>
      <c r="AE13" s="70" t="s">
        <v>41</v>
      </c>
      <c r="AF13" s="75"/>
      <c r="AG13" s="77" t="s">
        <v>28</v>
      </c>
      <c r="AH13" s="70" t="s">
        <v>29</v>
      </c>
      <c r="AI13" s="73"/>
    </row>
    <row r="14" spans="1:35" s="2" customFormat="1" ht="145.5" customHeight="1">
      <c r="A14" s="9"/>
      <c r="B14" s="10"/>
      <c r="C14" s="11"/>
      <c r="D14" s="86"/>
      <c r="E14" s="86"/>
      <c r="F14" s="78"/>
      <c r="G14" s="77" t="s">
        <v>19</v>
      </c>
      <c r="H14" s="83" t="s">
        <v>20</v>
      </c>
      <c r="I14" s="84"/>
      <c r="J14" s="77" t="s">
        <v>21</v>
      </c>
      <c r="K14" s="83" t="s">
        <v>20</v>
      </c>
      <c r="L14" s="84"/>
      <c r="M14" s="88"/>
      <c r="N14" s="91"/>
      <c r="O14" s="92"/>
      <c r="P14" s="88"/>
      <c r="Q14" s="88"/>
      <c r="R14" s="71"/>
      <c r="S14" s="88"/>
      <c r="T14" s="71"/>
      <c r="U14" s="71"/>
      <c r="V14" s="78"/>
      <c r="W14" s="72"/>
      <c r="X14" s="71"/>
      <c r="Y14" s="71"/>
      <c r="Z14" s="99"/>
      <c r="AA14" s="71"/>
      <c r="AB14" s="71"/>
      <c r="AC14" s="71"/>
      <c r="AD14" s="71"/>
      <c r="AE14" s="71"/>
      <c r="AF14" s="75"/>
      <c r="AG14" s="93"/>
      <c r="AH14" s="95"/>
      <c r="AI14" s="73"/>
    </row>
    <row r="15" spans="1:35" s="2" customFormat="1" ht="179.25" customHeight="1">
      <c r="A15" s="9"/>
      <c r="B15" s="10"/>
      <c r="C15" s="11"/>
      <c r="D15" s="87"/>
      <c r="E15" s="87"/>
      <c r="F15" s="79"/>
      <c r="G15" s="79"/>
      <c r="H15" s="23" t="s">
        <v>38</v>
      </c>
      <c r="I15" s="23" t="s">
        <v>39</v>
      </c>
      <c r="J15" s="79"/>
      <c r="K15" s="23" t="s">
        <v>38</v>
      </c>
      <c r="L15" s="23" t="s">
        <v>39</v>
      </c>
      <c r="M15" s="88"/>
      <c r="N15" s="67" t="s">
        <v>35</v>
      </c>
      <c r="O15" s="67" t="s">
        <v>52</v>
      </c>
      <c r="P15" s="88"/>
      <c r="Q15" s="88"/>
      <c r="R15" s="72"/>
      <c r="S15" s="88"/>
      <c r="T15" s="72"/>
      <c r="U15" s="72"/>
      <c r="V15" s="79"/>
      <c r="W15" s="58" t="s">
        <v>42</v>
      </c>
      <c r="X15" s="72"/>
      <c r="Y15" s="72"/>
      <c r="Z15" s="58" t="s">
        <v>50</v>
      </c>
      <c r="AA15" s="72"/>
      <c r="AB15" s="72"/>
      <c r="AC15" s="72"/>
      <c r="AD15" s="66" t="s">
        <v>46</v>
      </c>
      <c r="AE15" s="72"/>
      <c r="AF15" s="76"/>
      <c r="AG15" s="94"/>
      <c r="AH15" s="96"/>
      <c r="AI15" s="73"/>
    </row>
    <row r="16" spans="1:35" s="2" customFormat="1" ht="24.75" customHeight="1">
      <c r="A16" s="9"/>
      <c r="B16" s="10"/>
      <c r="C16" s="11"/>
      <c r="D16" s="44"/>
      <c r="E16" s="44"/>
      <c r="F16" s="53">
        <v>41040200</v>
      </c>
      <c r="G16" s="66">
        <v>41051200</v>
      </c>
      <c r="H16" s="58">
        <v>41051200</v>
      </c>
      <c r="I16" s="58">
        <v>41051200</v>
      </c>
      <c r="J16" s="66">
        <v>41051200</v>
      </c>
      <c r="K16" s="58">
        <v>41051200</v>
      </c>
      <c r="L16" s="58">
        <v>41051200</v>
      </c>
      <c r="M16" s="58">
        <v>41051500</v>
      </c>
      <c r="N16" s="68">
        <v>41051400</v>
      </c>
      <c r="O16" s="68">
        <v>41051400</v>
      </c>
      <c r="P16" s="58">
        <v>41053900</v>
      </c>
      <c r="Q16" s="58">
        <v>41053900</v>
      </c>
      <c r="R16" s="58">
        <v>41053900</v>
      </c>
      <c r="S16" s="58">
        <v>41053900</v>
      </c>
      <c r="T16" s="58">
        <v>41053900</v>
      </c>
      <c r="U16" s="58">
        <v>41053900</v>
      </c>
      <c r="V16" s="58">
        <v>41054800</v>
      </c>
      <c r="W16" s="58">
        <v>41055000</v>
      </c>
      <c r="X16" s="58">
        <v>41052300</v>
      </c>
      <c r="Y16" s="66">
        <v>41053000</v>
      </c>
      <c r="Z16" s="66">
        <v>41050900</v>
      </c>
      <c r="AA16" s="66">
        <v>41052600</v>
      </c>
      <c r="AB16" s="66">
        <v>41053400</v>
      </c>
      <c r="AC16" s="66">
        <v>41053900</v>
      </c>
      <c r="AD16" s="66">
        <v>41053900</v>
      </c>
      <c r="AE16" s="66">
        <v>41053900</v>
      </c>
      <c r="AF16" s="45"/>
      <c r="AG16" s="50">
        <v>9800</v>
      </c>
      <c r="AH16" s="50">
        <v>9800</v>
      </c>
      <c r="AI16" s="50"/>
    </row>
    <row r="17" spans="1:35" s="2" customFormat="1" ht="24.75" customHeight="1">
      <c r="A17" s="9"/>
      <c r="B17" s="10"/>
      <c r="C17" s="11"/>
      <c r="D17" s="22">
        <v>1</v>
      </c>
      <c r="E17" s="22">
        <v>2</v>
      </c>
      <c r="F17" s="22">
        <v>3</v>
      </c>
      <c r="G17" s="22">
        <v>4</v>
      </c>
      <c r="H17" s="22">
        <v>5</v>
      </c>
      <c r="I17" s="22">
        <v>6</v>
      </c>
      <c r="J17" s="22">
        <v>7</v>
      </c>
      <c r="K17" s="22">
        <v>8</v>
      </c>
      <c r="L17" s="22">
        <v>9</v>
      </c>
      <c r="M17" s="22">
        <v>10</v>
      </c>
      <c r="N17" s="36">
        <v>11</v>
      </c>
      <c r="O17" s="36">
        <v>12</v>
      </c>
      <c r="P17" s="22">
        <v>13</v>
      </c>
      <c r="Q17" s="22">
        <v>14</v>
      </c>
      <c r="R17" s="22">
        <v>15</v>
      </c>
      <c r="S17" s="22">
        <v>16</v>
      </c>
      <c r="T17" s="22">
        <v>17</v>
      </c>
      <c r="U17" s="22">
        <v>18</v>
      </c>
      <c r="V17" s="22">
        <v>19</v>
      </c>
      <c r="W17" s="36">
        <v>20</v>
      </c>
      <c r="X17" s="36">
        <v>21</v>
      </c>
      <c r="Y17" s="22">
        <v>22</v>
      </c>
      <c r="Z17" s="22">
        <v>23</v>
      </c>
      <c r="AA17" s="22">
        <v>24</v>
      </c>
      <c r="AB17" s="22">
        <v>25</v>
      </c>
      <c r="AC17" s="22">
        <v>26</v>
      </c>
      <c r="AD17" s="22">
        <v>27</v>
      </c>
      <c r="AE17" s="22">
        <v>28</v>
      </c>
      <c r="AF17" s="50">
        <v>29</v>
      </c>
      <c r="AG17" s="50">
        <v>30</v>
      </c>
      <c r="AH17" s="50">
        <v>31</v>
      </c>
      <c r="AI17" s="50">
        <v>32</v>
      </c>
    </row>
    <row r="18" spans="1:35" s="62" customFormat="1" ht="24.75" customHeight="1">
      <c r="A18" s="59"/>
      <c r="B18" s="60"/>
      <c r="C18" s="61"/>
      <c r="D18" s="36">
        <v>20100000000</v>
      </c>
      <c r="E18" s="37" t="s">
        <v>10</v>
      </c>
      <c r="F18" s="41">
        <v>5131700</v>
      </c>
      <c r="G18" s="41">
        <f>65381+24500+7619</f>
        <v>97500</v>
      </c>
      <c r="H18" s="41">
        <f>13000+24500</f>
        <v>37500</v>
      </c>
      <c r="I18" s="41">
        <v>60000</v>
      </c>
      <c r="J18" s="41">
        <f>34252+12100-2952</f>
        <v>43400</v>
      </c>
      <c r="K18" s="41">
        <f>6500+12100</f>
        <v>18600</v>
      </c>
      <c r="L18" s="41">
        <v>24800</v>
      </c>
      <c r="M18" s="41">
        <v>147950</v>
      </c>
      <c r="N18" s="41">
        <f>620769-57162</f>
        <v>563607</v>
      </c>
      <c r="O18" s="41">
        <f>316076</f>
        <v>316076</v>
      </c>
      <c r="P18" s="41">
        <v>187464</v>
      </c>
      <c r="Q18" s="41">
        <v>47400</v>
      </c>
      <c r="R18" s="41">
        <f>9000-1300</f>
        <v>7700</v>
      </c>
      <c r="S18" s="41">
        <f>77230+8810</f>
        <v>86040</v>
      </c>
      <c r="T18" s="41">
        <f>127144</f>
        <v>127144</v>
      </c>
      <c r="U18" s="41">
        <f>8877</f>
        <v>8877</v>
      </c>
      <c r="V18" s="41">
        <f>504480</f>
        <v>504480</v>
      </c>
      <c r="W18" s="41">
        <f>485370+249585</f>
        <v>734955</v>
      </c>
      <c r="X18" s="41">
        <f>12659418</f>
        <v>12659418</v>
      </c>
      <c r="Y18" s="41">
        <v>1214094</v>
      </c>
      <c r="Z18" s="41">
        <v>422251</v>
      </c>
      <c r="AA18" s="41">
        <f>3000000+1453963-295608</f>
        <v>4158355</v>
      </c>
      <c r="AB18" s="41">
        <f>13171418-12659418+609703</f>
        <v>1121703</v>
      </c>
      <c r="AC18" s="41">
        <f>1700000+1232222</f>
        <v>2932222</v>
      </c>
      <c r="AD18" s="41">
        <f>297597</f>
        <v>297597</v>
      </c>
      <c r="AE18" s="41">
        <f>287900</f>
        <v>287900</v>
      </c>
      <c r="AF18" s="38">
        <f>F18+G18+J18+M18+N18+O18+P18+Q18+R18+S18+T18+U18+V18+W18+X18+AA18+AB18+AC18+AD18+AE18+Y18+Z18</f>
        <v>31097833</v>
      </c>
      <c r="AG18" s="51"/>
      <c r="AH18" s="51"/>
      <c r="AI18" s="51">
        <f>AG18+AH18</f>
        <v>0</v>
      </c>
    </row>
    <row r="19" spans="1:35" s="39" customFormat="1" ht="24.75" customHeight="1">
      <c r="A19" s="46"/>
      <c r="B19" s="47"/>
      <c r="C19" s="48"/>
      <c r="D19" s="36"/>
      <c r="E19" s="37" t="s">
        <v>26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38"/>
      <c r="AG19" s="51">
        <f>50000+50000+40000</f>
        <v>140000</v>
      </c>
      <c r="AH19" s="51">
        <v>150000</v>
      </c>
      <c r="AI19" s="51">
        <f>AG19+AH19</f>
        <v>290000</v>
      </c>
    </row>
    <row r="20" spans="1:35" ht="18.75">
      <c r="A20" s="12">
        <v>13</v>
      </c>
      <c r="B20" s="13" t="s">
        <v>0</v>
      </c>
      <c r="C20" s="14">
        <v>0</v>
      </c>
      <c r="D20" s="32" t="s">
        <v>3</v>
      </c>
      <c r="E20" s="33" t="s">
        <v>5</v>
      </c>
      <c r="F20" s="34">
        <f>F18+F19</f>
        <v>5131700</v>
      </c>
      <c r="G20" s="34">
        <f aca="true" t="shared" si="0" ref="G20:V20">G18+G19</f>
        <v>97500</v>
      </c>
      <c r="H20" s="34">
        <f>H18+H19</f>
        <v>37500</v>
      </c>
      <c r="I20" s="34">
        <f t="shared" si="0"/>
        <v>60000</v>
      </c>
      <c r="J20" s="34">
        <f t="shared" si="0"/>
        <v>43400</v>
      </c>
      <c r="K20" s="34">
        <f>K18+K19</f>
        <v>18600</v>
      </c>
      <c r="L20" s="34">
        <f t="shared" si="0"/>
        <v>24800</v>
      </c>
      <c r="M20" s="34">
        <f t="shared" si="0"/>
        <v>147950</v>
      </c>
      <c r="N20" s="65">
        <f>N18+N19</f>
        <v>563607</v>
      </c>
      <c r="O20" s="65">
        <f t="shared" si="0"/>
        <v>316076</v>
      </c>
      <c r="P20" s="34">
        <f t="shared" si="0"/>
        <v>187464</v>
      </c>
      <c r="Q20" s="34">
        <f t="shared" si="0"/>
        <v>47400</v>
      </c>
      <c r="R20" s="34">
        <f t="shared" si="0"/>
        <v>7700</v>
      </c>
      <c r="S20" s="34">
        <f t="shared" si="0"/>
        <v>86040</v>
      </c>
      <c r="T20" s="34">
        <f t="shared" si="0"/>
        <v>127144</v>
      </c>
      <c r="U20" s="34">
        <f t="shared" si="0"/>
        <v>8877</v>
      </c>
      <c r="V20" s="34">
        <f t="shared" si="0"/>
        <v>504480</v>
      </c>
      <c r="W20" s="34">
        <f>W18+W19</f>
        <v>734955</v>
      </c>
      <c r="X20" s="65">
        <f>X18+X19</f>
        <v>12659418</v>
      </c>
      <c r="Y20" s="65">
        <f>Y18+Y19</f>
        <v>1214094</v>
      </c>
      <c r="Z20" s="65">
        <f>Z18+Z19</f>
        <v>422251</v>
      </c>
      <c r="AA20" s="34">
        <f aca="true" t="shared" si="1" ref="AA20:AI20">AA18+AA19</f>
        <v>4158355</v>
      </c>
      <c r="AB20" s="34">
        <f>AB18+AB19</f>
        <v>1121703</v>
      </c>
      <c r="AC20" s="34">
        <f>AC18+AC19</f>
        <v>2932222</v>
      </c>
      <c r="AD20" s="34">
        <f>AD18+AD19</f>
        <v>297597</v>
      </c>
      <c r="AE20" s="34">
        <f t="shared" si="1"/>
        <v>287900</v>
      </c>
      <c r="AF20" s="34">
        <f t="shared" si="1"/>
        <v>31097833</v>
      </c>
      <c r="AG20" s="34">
        <f t="shared" si="1"/>
        <v>140000</v>
      </c>
      <c r="AH20" s="34">
        <f t="shared" si="1"/>
        <v>150000</v>
      </c>
      <c r="AI20" s="34">
        <f t="shared" si="1"/>
        <v>290000</v>
      </c>
    </row>
    <row r="21" spans="1:32" ht="18.75">
      <c r="A21" s="15"/>
      <c r="B21" s="16"/>
      <c r="C21" s="17"/>
      <c r="D21" s="29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18.75">
      <c r="A22" s="15"/>
      <c r="B22" s="16"/>
      <c r="C22" s="17"/>
      <c r="D22" s="29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8.75" customHeight="1">
      <c r="A23" s="18"/>
      <c r="B23" s="3"/>
      <c r="C23" s="3"/>
      <c r="D23" s="4"/>
      <c r="F23" s="28" t="s">
        <v>51</v>
      </c>
      <c r="G23" s="4"/>
      <c r="H23" s="4"/>
      <c r="I23" s="4"/>
      <c r="J23" s="4"/>
      <c r="K23" s="4"/>
      <c r="L23" s="4"/>
      <c r="M23" s="4"/>
      <c r="N23" s="4"/>
      <c r="O23" s="4"/>
      <c r="P23" s="69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44" s="6" customFormat="1" ht="12.75">
      <c r="A24" s="19"/>
      <c r="B24" s="5"/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6" customFormat="1" ht="12.75">
      <c r="A25" s="19"/>
      <c r="B25" s="5"/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3" ht="12.75">
      <c r="A26" s="20"/>
      <c r="B26" s="3"/>
      <c r="C26" s="3"/>
    </row>
    <row r="27" spans="1:3" ht="12.75">
      <c r="A27" s="20"/>
      <c r="B27" s="3"/>
      <c r="C27" s="3"/>
    </row>
    <row r="28" spans="1:3" ht="12.75">
      <c r="A28" s="20"/>
      <c r="B28" s="3"/>
      <c r="C28" s="3"/>
    </row>
    <row r="29" spans="1:3" ht="12.75">
      <c r="A29" s="20"/>
      <c r="B29" s="3"/>
      <c r="C29" s="3"/>
    </row>
    <row r="30" spans="1:3" ht="12.75">
      <c r="A30" s="20"/>
      <c r="B30" s="3"/>
      <c r="C30" s="3"/>
    </row>
    <row r="31" spans="1:3" ht="12.75">
      <c r="A31" s="20"/>
      <c r="B31" s="3"/>
      <c r="C31" s="3"/>
    </row>
    <row r="32" spans="1:3" ht="12.75">
      <c r="A32" s="20"/>
      <c r="B32" s="3"/>
      <c r="C32" s="3"/>
    </row>
    <row r="33" spans="1:3" ht="12.75">
      <c r="A33" s="20"/>
      <c r="B33" s="3"/>
      <c r="C33" s="3"/>
    </row>
    <row r="34" spans="1:3" ht="12.75">
      <c r="A34" s="20"/>
      <c r="B34" s="3"/>
      <c r="C34" s="3"/>
    </row>
    <row r="35" spans="1:3" ht="12.75">
      <c r="A35" s="20"/>
      <c r="B35" s="3"/>
      <c r="C35" s="3"/>
    </row>
    <row r="36" spans="1:3" ht="12.75">
      <c r="A36" s="20"/>
      <c r="B36" s="3"/>
      <c r="C36" s="3"/>
    </row>
    <row r="37" spans="1:3" ht="12.75">
      <c r="A37" s="20"/>
      <c r="B37" s="3"/>
      <c r="C37" s="3"/>
    </row>
    <row r="38" spans="1:3" ht="12.75">
      <c r="A38" s="20"/>
      <c r="B38" s="3"/>
      <c r="C38" s="3"/>
    </row>
    <row r="39" spans="1:3" ht="12.75">
      <c r="A39" s="20"/>
      <c r="B39" s="3"/>
      <c r="C39" s="3"/>
    </row>
    <row r="40" spans="1:3" ht="12.75">
      <c r="A40" s="20"/>
      <c r="B40" s="3"/>
      <c r="C40" s="3"/>
    </row>
    <row r="41" spans="1:3" ht="12.75">
      <c r="A41" s="20"/>
      <c r="B41" s="3"/>
      <c r="C41" s="3"/>
    </row>
    <row r="42" spans="1:3" ht="12.75">
      <c r="A42" s="20"/>
      <c r="B42" s="3"/>
      <c r="C42" s="3"/>
    </row>
    <row r="43" spans="1:3" ht="12.75">
      <c r="A43" s="20"/>
      <c r="B43" s="3"/>
      <c r="C43" s="3"/>
    </row>
    <row r="44" spans="1:3" ht="12.75">
      <c r="A44" s="20"/>
      <c r="B44" s="3"/>
      <c r="C44" s="3"/>
    </row>
    <row r="45" spans="1:3" ht="12.75">
      <c r="A45" s="20"/>
      <c r="B45" s="3"/>
      <c r="C45" s="3"/>
    </row>
    <row r="46" spans="1:3" ht="12.75">
      <c r="A46" s="20"/>
      <c r="B46" s="3"/>
      <c r="C46" s="3"/>
    </row>
    <row r="47" spans="1:3" ht="12.75">
      <c r="A47" s="20"/>
      <c r="B47" s="3"/>
      <c r="C47" s="3"/>
    </row>
    <row r="48" spans="1:3" ht="12.75">
      <c r="A48" s="20"/>
      <c r="B48" s="3"/>
      <c r="C48" s="3"/>
    </row>
    <row r="49" ht="44.25" customHeight="1">
      <c r="A49" s="20"/>
    </row>
    <row r="50" ht="12.75">
      <c r="A50" s="20"/>
    </row>
    <row r="51" ht="12.75">
      <c r="A51" s="20"/>
    </row>
    <row r="52" ht="15.75" thickBot="1">
      <c r="C52" s="21"/>
    </row>
    <row r="62" ht="45.75" customHeight="1"/>
  </sheetData>
  <sheetProtection/>
  <mergeCells count="41">
    <mergeCell ref="K14:L14"/>
    <mergeCell ref="X13:X15"/>
    <mergeCell ref="G12:Z12"/>
    <mergeCell ref="E5:Q5"/>
    <mergeCell ref="J14:J15"/>
    <mergeCell ref="S13:S15"/>
    <mergeCell ref="V13:V15"/>
    <mergeCell ref="T13:T15"/>
    <mergeCell ref="Q13:Q15"/>
    <mergeCell ref="F11:F12"/>
    <mergeCell ref="D8:E8"/>
    <mergeCell ref="E10:E15"/>
    <mergeCell ref="D7:E7"/>
    <mergeCell ref="AG12:AH12"/>
    <mergeCell ref="AG13:AG15"/>
    <mergeCell ref="AH13:AH15"/>
    <mergeCell ref="AA12:AE12"/>
    <mergeCell ref="AC13:AC15"/>
    <mergeCell ref="Z13:Z14"/>
    <mergeCell ref="AB13:AB15"/>
    <mergeCell ref="AD13:AD14"/>
    <mergeCell ref="AG10:AI10"/>
    <mergeCell ref="AG11:AH11"/>
    <mergeCell ref="AI11:AI15"/>
    <mergeCell ref="H14:I14"/>
    <mergeCell ref="G14:G15"/>
    <mergeCell ref="D10:D15"/>
    <mergeCell ref="Y13:Y15"/>
    <mergeCell ref="P13:P15"/>
    <mergeCell ref="G13:L13"/>
    <mergeCell ref="N13:O14"/>
    <mergeCell ref="U13:U15"/>
    <mergeCell ref="AE13:AE15"/>
    <mergeCell ref="F10:AF10"/>
    <mergeCell ref="AF11:AF15"/>
    <mergeCell ref="F13:F15"/>
    <mergeCell ref="AA13:AA15"/>
    <mergeCell ref="G11:AE11"/>
    <mergeCell ref="M13:M15"/>
    <mergeCell ref="W13:W14"/>
    <mergeCell ref="R13:R15"/>
  </mergeCells>
  <printOptions/>
  <pageMargins left="0.38" right="0.1968503937007874" top="0.7874015748031497" bottom="0.2362204724409449" header="0.8267716535433072" footer="0.31496062992125984"/>
  <pageSetup fitToWidth="2" horizontalDpi="600" verticalDpi="600" orientation="landscape" paperSize="9" scale="53" r:id="rId1"/>
  <colBreaks count="1" manualBreakCount="1">
    <brk id="1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финупр4</cp:lastModifiedBy>
  <cp:lastPrinted>2020-10-28T09:44:30Z</cp:lastPrinted>
  <dcterms:created xsi:type="dcterms:W3CDTF">2014-01-17T10:52:16Z</dcterms:created>
  <dcterms:modified xsi:type="dcterms:W3CDTF">2020-12-04T09:04:24Z</dcterms:modified>
  <cp:category/>
  <cp:version/>
  <cp:contentType/>
  <cp:contentStatus/>
</cp:coreProperties>
</file>